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SAF\"/>
    </mc:Choice>
  </mc:AlternateContent>
  <xr:revisionPtr revIDLastSave="0" documentId="13_ncr:1_{B30727E7-0344-4941-855B-B44E621992B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Formatos'!$A$7:$U$7</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9" i="1" l="1"/>
  <c r="M17" i="1"/>
  <c r="M45" i="1"/>
  <c r="M13" i="1"/>
  <c r="M24" i="1"/>
  <c r="M35" i="1"/>
  <c r="M42" i="1"/>
  <c r="M10" i="1"/>
  <c r="M41" i="1"/>
  <c r="M9" i="1"/>
  <c r="M20" i="1"/>
  <c r="M31" i="1"/>
  <c r="M38" i="1"/>
  <c r="M36" i="1"/>
  <c r="M46" i="1"/>
  <c r="M37" i="1"/>
  <c r="M48" i="1"/>
  <c r="M16" i="1"/>
  <c r="M27" i="1"/>
  <c r="M34" i="1"/>
  <c r="M15" i="1"/>
  <c r="M33" i="1"/>
  <c r="M44" i="1"/>
  <c r="M12" i="1"/>
  <c r="M23" i="1"/>
  <c r="M30" i="1"/>
  <c r="M26" i="1"/>
  <c r="M22" i="1"/>
  <c r="M29" i="1"/>
  <c r="M40" i="1"/>
  <c r="M8" i="1"/>
  <c r="M19" i="1"/>
  <c r="M25" i="1"/>
  <c r="M47" i="1"/>
  <c r="M21" i="1"/>
  <c r="M32" i="1"/>
  <c r="M43" i="1"/>
  <c r="M11" i="1"/>
  <c r="M18" i="1"/>
  <c r="M28" i="1"/>
  <c r="M39" i="1"/>
  <c r="M14" i="1"/>
</calcChain>
</file>

<file path=xl/sharedStrings.xml><?xml version="1.0" encoding="utf-8"?>
<sst xmlns="http://schemas.openxmlformats.org/spreadsheetml/2006/main" count="1091" uniqueCount="518">
  <si>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</si>
  <si>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</si>
  <si>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</si>
  <si>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</si>
  <si>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</si>
  <si>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</si>
  <si>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</si>
  <si>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</si>
  <si>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</si>
  <si>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</si>
  <si>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</si>
  <si>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</si>
  <si>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</si>
  <si>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</si>
  <si>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</si>
  <si>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</si>
  <si>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</si>
  <si>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</si>
  <si>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</si>
  <si>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</si>
  <si>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</si>
  <si>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</si>
  <si>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</si>
  <si>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</si>
  <si>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</si>
  <si>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</si>
  <si>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</si>
  <si>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</si>
  <si>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</si>
  <si>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</si>
  <si>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</si>
  <si>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</si>
  <si>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</si>
  <si>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</si>
  <si>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</si>
  <si>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</si>
  <si>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</si>
  <si>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</si>
  <si>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</si>
  <si>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</si>
  <si>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</si>
  <si>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</si>
  <si>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</si>
  <si>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</si>
  <si>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</si>
  <si>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</si>
  <si>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</si>
  <si>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</si>
  <si>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</si>
  <si>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</si>
  <si>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</si>
  <si>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</si>
  <si>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</si>
  <si>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</si>
  <si>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</si>
  <si>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</si>
  <si>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</si>
  <si>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</si>
  <si>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</si>
  <si>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</si>
  <si>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</si>
  <si>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</si>
  <si>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</si>
  <si>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</si>
  <si>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</si>
  <si>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</si>
  <si>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</si>
  <si>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</si>
  <si>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</si>
  <si>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</si>
  <si>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</si>
  <si>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</si>
  <si>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</si>
  <si>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</si>
  <si>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</si>
  <si>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</si>
  <si>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</si>
  <si>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</si>
  <si>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</si>
  <si>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</si>
  <si>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</si>
  <si>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</si>
  <si>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</si>
  <si>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</si>
  <si>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</si>
  <si>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</si>
  <si>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</si>
  <si>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</si>
  <si>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</si>
  <si>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</si>
  <si>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</si>
  <si>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</si>
  <si>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</si>
  <si>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</si>
  <si>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</si>
  <si>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</si>
  <si>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</si>
  <si>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</si>
  <si>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</si>
  <si>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</si>
  <si>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</si>
  <si>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</si>
  <si>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</si>
  <si>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</si>
  <si>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</si>
  <si>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</si>
  <si>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</si>
  <si>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</si>
  <si>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</si>
  <si>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</si>
  <si>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</si>
  <si>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</si>
  <si>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</si>
  <si>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</si>
  <si>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</si>
  <si>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</si>
  <si>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</si>
  <si>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</si>
  <si>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</si>
  <si>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</si>
  <si>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</si>
  <si>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</si>
  <si>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SUBDIRECCION DE SEGUIMIENTO A FIDEICOMISOS, CONCESIONES Y OTROS ESQUEMAS FINANCIEROS</t>
  </si>
  <si>
    <t>JEFATURA DE UNIDAD DEPARTAMENTAL DE SEGUIMIENTO FINANCIERO A FIDEICOMISOS</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</si>
  <si>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</si>
  <si>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</si>
  <si>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</si>
  <si>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</si>
  <si>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SUBDIRECCION DE ANALISIS SOCIOECONOMICO</t>
  </si>
  <si>
    <t>JEFATURA DE UNIDAD DEPARTAMENTAL DE ANALISIS COSTO BENEFICIO</t>
  </si>
  <si>
    <t>JEFATURA DE UNIDAD DEPARTAMENTAL DE ANALISIS COSTO EFICIENCIA Y OTRAS HERRAMIENTAS DE EVALUACION SOCIOECONOMICA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</si>
  <si>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</si>
  <si>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</si>
  <si>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</si>
  <si>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</si>
  <si>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</si>
  <si>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</si>
  <si>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</si>
  <si>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</si>
  <si>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</si>
  <si>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</si>
  <si>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</si>
  <si>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</si>
  <si>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</si>
  <si>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</si>
  <si>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</si>
  <si>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</si>
  <si>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</si>
  <si>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</si>
  <si>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</si>
  <si>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</si>
  <si>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</si>
  <si>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</si>
  <si>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</si>
  <si>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</si>
  <si>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</si>
  <si>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</si>
  <si>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</si>
  <si>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</si>
  <si>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</si>
  <si>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</si>
  <si>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</si>
  <si>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</si>
  <si>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</si>
  <si>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</si>
  <si>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</si>
  <si>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</si>
  <si>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</si>
  <si>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</si>
  <si>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</si>
  <si>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</si>
  <si>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</si>
  <si>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</si>
  <si>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</si>
  <si>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</si>
  <si>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</si>
  <si>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</si>
  <si>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</si>
  <si>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</si>
  <si>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</si>
  <si>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</si>
  <si>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</si>
  <si>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</si>
  <si>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</si>
  <si>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</si>
  <si>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</si>
  <si>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</si>
  <si>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</si>
  <si>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</si>
  <si>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</si>
  <si>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</si>
  <si>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</si>
  <si>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</si>
  <si>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</si>
  <si>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</si>
  <si>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</si>
  <si>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</si>
  <si>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</si>
  <si>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</si>
  <si>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</si>
  <si>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</si>
  <si>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</si>
  <si>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</si>
  <si>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</si>
  <si>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</si>
  <si>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</si>
  <si>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</si>
  <si>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</si>
  <si>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</si>
  <si>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</si>
  <si>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</si>
  <si>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</si>
  <si>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</si>
  <si>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</si>
  <si>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</si>
  <si>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</si>
  <si>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</si>
  <si>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</si>
  <si>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</si>
  <si>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MARIO</t>
  </si>
  <si>
    <t>ORTIZ</t>
  </si>
  <si>
    <t>HILARIO</t>
  </si>
  <si>
    <t>NAYELI</t>
  </si>
  <si>
    <t>RAMIREZ</t>
  </si>
  <si>
    <t>SANCHEZ</t>
  </si>
  <si>
    <t>EMMA</t>
  </si>
  <si>
    <t>DIEGO EDUARDO</t>
  </si>
  <si>
    <t>CORTES</t>
  </si>
  <si>
    <t>SANDRA</t>
  </si>
  <si>
    <t>ALVARADO</t>
  </si>
  <si>
    <t>CARLOS DAVID</t>
  </si>
  <si>
    <t>SUAREZ</t>
  </si>
  <si>
    <t>DE LA CRUZ</t>
  </si>
  <si>
    <t>JOSE ALFREDO</t>
  </si>
  <si>
    <t>ONTIVEROS</t>
  </si>
  <si>
    <t>MONTESINOS</t>
  </si>
  <si>
    <t>ANA JESICA</t>
  </si>
  <si>
    <t>MOCTEZUMA</t>
  </si>
  <si>
    <t>ALFREDO RUBEN</t>
  </si>
  <si>
    <t>BANDERAS</t>
  </si>
  <si>
    <t>RIVERA</t>
  </si>
  <si>
    <t>Economía</t>
  </si>
  <si>
    <t>Comuicación y Periodismo</t>
  </si>
  <si>
    <t>Contaduría Pública</t>
  </si>
  <si>
    <t>Derecho</t>
  </si>
  <si>
    <t>Contaduría</t>
  </si>
  <si>
    <t>Contador (a) Público (a)</t>
  </si>
  <si>
    <t>Administración y Finanzas</t>
  </si>
  <si>
    <t>Ingeniero (a) Matemático (a)</t>
  </si>
  <si>
    <t>Administración</t>
  </si>
  <si>
    <t>Administración de Empresas</t>
  </si>
  <si>
    <t>Gestón Pública para la Buena Administración</t>
  </si>
  <si>
    <t>Ver nota aclaratoria en la columna Nota</t>
  </si>
  <si>
    <t>Diseño Gráfico</t>
  </si>
  <si>
    <t>http://transparencia.finanzas.cdmx.gob.mx/repositorio/public/upload/repositorio/DGAyF/2019/scp/fracc_XVII/carpio_fragoso_juan_carlos.xlsx</t>
  </si>
  <si>
    <t>https://transparencia.finanzas.cdmx.gob.mx/repositorio/public/upload/repositorio/DGAyF/2022/scp/fracc_XVII_perfiles/dgaf_19004944.pdf</t>
  </si>
  <si>
    <t>http://transparencia.finanzas.cdmx.gob.mx/repositorio/public/upload/repositorio/DGAyF/2020/scp/fracc_XVII/cruz_gonzalez_tania_sarai_2020_1T.xlsx</t>
  </si>
  <si>
    <t>https://transparencia.finanzas.cdmx.gob.mx/repositorio/public/upload/repositorio/DGAyF/2022/scp/fracc_XVII_perfiles/dgaf_19012197.pdf</t>
  </si>
  <si>
    <t>https://transparencia.finanzas.cdmx.gob.mx/repositorio/public/upload/repositorio/DGAyF/2023/scp/fracc_XVII/perez_castillo_miriam_2023_T2.xlsx</t>
  </si>
  <si>
    <t>https://transparencia.finanzas.cdmx.gob.mx/repositorio/public/upload/repositorio/DGAyF/2022/scp/fracc_XVII_perfiles/dgaf_19004972.pdf</t>
  </si>
  <si>
    <t>http://transparencia.finanzas.cdmx.gob.mx/repositorio/public/upload/repositorio/DGAyF/2021/scp/fracc_XVII/gutierrez_guzman_alma_gabriela_2021_T3.xlsx</t>
  </si>
  <si>
    <t>https://transparencia.finanzas.cdmx.gob.mx/repositorio/public/upload/repositorio/DGAyF/2022/scp/fracc_XVII_perfiles/dgaf_19004945.pdf</t>
  </si>
  <si>
    <t>https://transparencia.finanzas.cdmx.gob.mx/repositorio/public/upload/repositorio/DGAyF/2023/scp/fracc_XVII/vazquez_ovalle_juan_jose_2023_T3.xlsx</t>
  </si>
  <si>
    <t>https://transparencia.finanzas.cdmx.gob.mx/repositorio/public/upload/repositorio/DGAyF/2022/scp/fracc_XVII_perfiles/dgaf_19004946.pdf</t>
  </si>
  <si>
    <t>https://transparencia.finanzas.cdmx.gob.mx/repositorio/public/upload/repositorio/DGAyF/2021/scp/fracc_XVII/banos_martinez_ana_maria_2021_T4.xlsx</t>
  </si>
  <si>
    <t>https://transparencia.finanzas.cdmx.gob.mx/repositorio/public/upload/repositorio/DGAyF/2022/scp/fracc_XVII_perfiles/dgaf_19004947.pdf</t>
  </si>
  <si>
    <t>https://transparencia.finanzas.cdmx.gob.mx/repositorio/public/upload/repositorio/DGAyF/2023/scp/fracc_XVII/jimenez_cisneros_jose_luis_2023_T3.xlsx</t>
  </si>
  <si>
    <t>https://transparencia.finanzas.cdmx.gob.mx/repositorio/public/upload/repositorio/DGAyF/2022/scp/fracc_XVII_perfiles/dgaf_19004948.pdf</t>
  </si>
  <si>
    <t>http://transparencia.finanzas.cdmx.gob.mx/repositorio/public/upload/repositorio/DGAyF/2021/scp/fracc_XVII/morales_varela_salvador_2020_T2.xlsx</t>
  </si>
  <si>
    <t>https://transparencia.finanzas.cdmx.gob.mx/repositorio/public/upload/repositorio/DGAyF/2022/scp/fracc_XVII_perfiles/dgaf_19004949.pdf</t>
  </si>
  <si>
    <t>https://transparencia.finanzas.cdmx.gob.mx/repositorio/public/upload/repositorio/DGAyF/2023/scp/fracc_XVII/espinosa_lopez_oscar_2023_T2.xlsx</t>
  </si>
  <si>
    <t>https://transparencia.finanzas.cdmx.gob.mx/repositorio/public/upload/repositorio/DGAyF/2022/scp/fracc_XVII_perfiles/dgaf_19004950.pdf</t>
  </si>
  <si>
    <t>http://transparencia.finanzas.cdmx.gob.mx/repositorio/public/upload/repositorio/DGAyF/2019/scp/fracc_XVII/flores_vazquez_norma_leticia_2020_1T.xlsx</t>
  </si>
  <si>
    <t>https://transparencia.finanzas.cdmx.gob.mx/repositorio/public/upload/repositorio/DGAyF/2022/scp/fracc_XVII_perfiles/dgaf_19004951.pdf</t>
  </si>
  <si>
    <t>https://transparencia.finanzas.cdmx.gob.mx/repositorio/public/upload/repositorio/DGAyF/2023/scp/fracc_XVII/servin_garcia_estefania_2023_T3.xlsx</t>
  </si>
  <si>
    <t>https://transparencia.finanzas.cdmx.gob.mx/repositorio/public/upload/repositorio/DGAyF/2022/scp/fracc_XVII_perfiles/dgaf_19004952.pdf</t>
  </si>
  <si>
    <t>http://transparencia.finanzas.cdmx.gob.mx/repositorio/public/upload/repositorio/DGAyF/2019/scp/fracc_XVII/quiroz_carvajal_victor_asael.xlsx</t>
  </si>
  <si>
    <t>https://transparencia.finanzas.cdmx.gob.mx/repositorio/public/upload/repositorio/DGAyF/2022/scp/fracc_XVII_perfiles/dgaf_19004953.pdf</t>
  </si>
  <si>
    <t>https://transparencia.finanzas.cdmx.gob.mx/repositorio/public/upload/repositorio/DGAyF/2023/scp/fracc_XVII/gonzalez_palomares_itzel_sarahi_2023_T3.xlsx</t>
  </si>
  <si>
    <t>https://transparencia.finanzas.cdmx.gob.mx/repositorio/public/upload/repositorio/DGAyF/2022/scp/fracc_XVII_perfiles/dgaf_19004954.pdf</t>
  </si>
  <si>
    <t>http://transparencia.finanzas.cdmx.gob.mx/repositorio/public/upload/repositorio/DGAyF/2020/scp/fracc_XVII/perez_pelcastegui_karla_janet_2020_2T.xlsx</t>
  </si>
  <si>
    <t>https://transparencia.finanzas.cdmx.gob.mx/repositorio/public/upload/repositorio/DGAyF/2022/scp/fracc_XVII_perfiles/dgaf_19004955.pdf</t>
  </si>
  <si>
    <t>http://transparencia.finanzas.cdmx.gob.mx/repositorio/public/upload/repositorio/DGAyF/2021/scp/fracc_XVII/ruiz_contreras_cesar_kevin_2021_T3.xlsx</t>
  </si>
  <si>
    <t>https://transparencia.finanzas.cdmx.gob.mx/repositorio/public/upload/repositorio/DGAyF/2022/scp/fracc_XVII_perfiles/dgaf_19004956.pdf</t>
  </si>
  <si>
    <t>https://transparencia.finanzas.cdmx.gob.mx/repositorio/public/upload/repositorio/DGAyF/2022/scp/fracc_XVII/fernandez_islas_luis_david_2022_T1.xlsx</t>
  </si>
  <si>
    <t>https://transparencia.finanzas.cdmx.gob.mx/repositorio/public/upload/repositorio/DGAyF/2022/scp/fracc_XVII_perfiles/dgaf_19004957.pdf</t>
  </si>
  <si>
    <t>http://transparencia.finanzas.cdmx.gob.mx/repositorio/public/upload/repositorio/DGAyF/2019/scp/fracc_XVII/santiago_barajas_maria_de_los_angeles.xlsx</t>
  </si>
  <si>
    <t>https://transparencia.finanzas.cdmx.gob.mx/repositorio/public/upload/repositorio/DGAyF/2022/scp/fracc_XVII_perfiles/dgaf_19004958.pdf</t>
  </si>
  <si>
    <t>http://transparencia.finanzas.cdmx.gob.mx/repositorio/public/upload/repositorio/DGAyF/2019/scp/fracc_XVII/arana_davalos_maria_remedios.xlsx</t>
  </si>
  <si>
    <t>https://transparencia.finanzas.cdmx.gob.mx/repositorio/public/upload/repositorio/DGAyF/2022/scp/fracc_XVII_perfiles/dgaf_19004959.pdf</t>
  </si>
  <si>
    <t>http://transparencia.finanzas.cdmx.gob.mx/repositorio/public/upload/repositorio/DGAyF/2019/scp/fracc_XVII/escamilla_martinez_tomasa.xlsx</t>
  </si>
  <si>
    <t>https://transparencia.finanzas.cdmx.gob.mx/repositorio/public/upload/repositorio/DGAyF/2022/scp/fracc_XVII_perfiles/dgaf_19004960.pdf</t>
  </si>
  <si>
    <t>https://transparencia.finanzas.cdmx.gob.mx/repositorio/public/upload/repositorio/DGAyF/2022/scp/fracc_XVII/peragallo_alvarez_alejandra_2022_T1.xlsx</t>
  </si>
  <si>
    <t>https://transparencia.finanzas.cdmx.gob.mx/repositorio/public/upload/repositorio/DGAyF/2022/scp/fracc_XVII_perfiles/dgaf_19004961.pdf</t>
  </si>
  <si>
    <t>http://transparencia.finanzas.cdmx.gob.mx/repositorio/public/upload/repositorio/DGAyF/2019/scp/fracc_XVII/escalona_villa_maria_isabel.xlsx</t>
  </si>
  <si>
    <t>https://transparencia.finanzas.cdmx.gob.mx/repositorio/public/upload/repositorio/DGAyF/2022/scp/fracc_XVII_perfiles/dgaf_19004962.pdf</t>
  </si>
  <si>
    <t>http://transparencia.finanzas.cdmx.gob.mx/repositorio/public/upload/repositorio/DGAyF/2019/scp/fracc_XVII/paez_valverde_sandra_nayeli.xlsx</t>
  </si>
  <si>
    <t>https://transparencia.finanzas.cdmx.gob.mx/repositorio/public/upload/repositorio/DGAyF/2022/scp/fracc_XVII_perfiles/dgaf_19004963.pdf</t>
  </si>
  <si>
    <t>http://transparencia.finanzas.cdmx.gob.mx/repositorio/public/upload/repositorio/DGAyF/2019/scp/fracc_XVII/nube_rodriguez_cruz.xlsx</t>
  </si>
  <si>
    <t>https://transparencia.finanzas.cdmx.gob.mx/repositorio/public/upload/repositorio/DGAyF/2022/scp/fracc_XVII_perfiles/dgaf_19004964.pdf</t>
  </si>
  <si>
    <t>https://transparencia.finanzas.cdmx.gob.mx/repositorio/public/upload/repositorio/DGAyF/2023/scp/fracc_XVII/orta_trujano_lucia_dione_2023_T3.xlsx</t>
  </si>
  <si>
    <t>https://transparencia.finanzas.cdmx.gob.mx/repositorio/public/upload/repositorio/DGAyF/2022/scp/fracc_XVII_perfiles/dgaf_19004965.pdf</t>
  </si>
  <si>
    <t>http://transparencia.finanzas.cdmx.gob.mx/repositorio/public/upload/repositorio/DGAyF/2019/scp/fracc_XVII/escobar_vargas_juan_carlos_2020_1T.xlsx</t>
  </si>
  <si>
    <t>https://transparencia.finanzas.cdmx.gob.mx/repositorio/public/upload/repositorio/DGAyF/2022/scp/fracc_XVII_perfiles/dgaf_19004966.pdf</t>
  </si>
  <si>
    <t>http://transparencia.finanzas.cdmx.gob.mx/repositorio/public/upload/repositorio/DGAyF/2019/scp/fracc_XVII/hernandez_vazquez_georgina.xlsx</t>
  </si>
  <si>
    <t>https://transparencia.finanzas.cdmx.gob.mx/repositorio/public/upload/repositorio/DGAyF/2022/scp/fracc_XVII_perfiles/dgaf_19004967.pdf</t>
  </si>
  <si>
    <t>http://transparencia.finanzas.cdmx.gob.mx/repositorio/public/upload/repositorio/DGAyF/2019/scp/fracc_XVII/corzo_martinez_helice_berenice_2020_1T.xlsx</t>
  </si>
  <si>
    <t>https://transparencia.finanzas.cdmx.gob.mx/repositorio/public/upload/repositorio/DGAyF/2022/scp/fracc_XVII_perfiles/dgaf_19004968.pdf</t>
  </si>
  <si>
    <t>https://transparencia.finanzas.cdmx.gob.mx/repositorio/public/upload/repositorio/DGAyF/2023/scp/fracc_XVII/mendez_bartolo_monica_2023_T3.xlsx</t>
  </si>
  <si>
    <t>https://transparencia.finanzas.cdmx.gob.mx/repositorio/public/upload/repositorio/DGAyF/2022/scp/fracc_XVII_perfiles/dgaf_19004969.pdf</t>
  </si>
  <si>
    <t>http://transparencia.finanzas.cdmx.gob.mx/repositorio/public/upload/repositorio/DGAyF/2020/scp/fracc_XVII/juarez_silva_montserrat_2020_2T.xlsx</t>
  </si>
  <si>
    <t>https://transparencia.finanzas.cdmx.gob.mx/repositorio/public/upload/repositorio/DGAyF/2022/scp/fracc_XVII_perfiles/dgaf_19004970.pdf</t>
  </si>
  <si>
    <t>http://transparencia.finanzas.cdmx.gob.mx/repositorio/public/upload/repositorio/DGAyF/2019/scp/fracc_XVII/casimiro_dorantes_esther.xlsx</t>
  </si>
  <si>
    <t>https://transparencia.finanzas.cdmx.gob.mx/repositorio/public/upload/repositorio/DGAyF/2022/scp/fracc_XVII_perfiles/dgaf_19004971.pdf</t>
  </si>
  <si>
    <t>http://transparencia.finanzas.cdmx.gob.mx/repositorio/public/upload/repositorio/DGAyF/2021/scp/fracc_XVII/ramos_galindo_juan_sergio_2021_T3.xlsx</t>
  </si>
  <si>
    <t>https://transparencia.finanzas.cdmx.gob.mx/repositorio/public/upload/repositorio/DGAyF/2022/scp/fracc_XVII_perfiles/dgaf_19004975.pdf</t>
  </si>
  <si>
    <t>https://transparencia.finanzas.cdmx.gob.mx/repositorio/public/upload/repositorio/DGAyF/2022/scp/fracc_XVII/alvarez_guerrero_rodrigo_2022_T3.xlsx</t>
  </si>
  <si>
    <t>https://transparencia.finanzas.cdmx.gob.mx/repositorio/public/upload/repositorio/DGAyF/2022/scp/fracc_XVII_perfiles/dgaf_19012199.pdf</t>
  </si>
  <si>
    <t>http://transparencia.finanzas.cdmx.gob.mx/repositorio/public/upload/repositorio/DGAyF/2021/scp/fracc_XVII/gonzalez_cruz_antonio_sergio_2021_T3.xlsx</t>
  </si>
  <si>
    <t>https://transparencia.finanzas.cdmx.gob.mx/repositorio/public/upload/repositorio/DGAyF/2022/scp/fracc_XVII_perfiles/dgaf_19012200.pdf</t>
  </si>
  <si>
    <t>http://transparencia.finanzas.cdmx.gob.mx/repositorio/public/upload/repositorio/DGAyF/2021/scp/fracc_XVII/ortiz_hilario_mario_2021_T3.xlsx</t>
  </si>
  <si>
    <t>https://transparencia.finanzas.cdmx.gob.mx/repositorio/public/upload/repositorio/DGAyF/2022/scp/fracc_XVII_perfiles/dgaf_19012198.pdf</t>
  </si>
  <si>
    <t>https://transparencia.finanzas.cdmx.gob.mx/repositorio/public/upload/repositorio/DGAyF/2023/scp/fracc_XVII/ramirez_sanchez_nayeli_2023_T3.xlsx</t>
  </si>
  <si>
    <t>https://transparencia.finanzas.cdmx.gob.mx/repositorio/public/upload/repositorio/DGAyF/2022/scp/fracc_XVII_perfiles/dgaf_19004976.pdf</t>
  </si>
  <si>
    <t>https://transparencia.finanzas.cdmx.gob.mx/repositorio/public/upload/repositorio/DGAyF/2023/scp/fracc_XVII/martinez_cruz_emma_2023_T3.xlsx</t>
  </si>
  <si>
    <t>https://transparencia.finanzas.cdmx.gob.mx/repositorio/public/upload/repositorio/DGAyF/2022/scp/fracc_XVII_perfiles/dgaf_19004979.pdf</t>
  </si>
  <si>
    <t>https://transparencia.finanzas.cdmx.gob.mx/repositorio/public/upload/repositorio/DGAyF/2023/scp/fracc_XVII/garcia_cortes_diego_eduardo_2023_T3.xlsx</t>
  </si>
  <si>
    <t>https://transparencia.finanzas.cdmx.gob.mx/repositorio/public/upload/repositorio/DGAyF/2022/scp/fracc_XVII_perfiles/dgaf_19012812.pdf</t>
  </si>
  <si>
    <t>https://transparencia.finanzas.cdmx.gob.mx/repositorio/public/upload/repositorio/DGAyF/2023/scp/fracc_XVII/gonzalez_alvarado_sandra_2023_T3.xlsx</t>
  </si>
  <si>
    <t>https://transparencia.finanzas.cdmx.gob.mx/repositorio/public/upload/repositorio/DGAyF/2022/scp/fracc_XVII_perfiles/dgaf_19012813.pdf</t>
  </si>
  <si>
    <t>http://transparencia.finanzas.cdmx.gob.mx/repositorio/public/upload/repositorio/DGAyF/2021/scp/fracc_XVII/suarez_de_la_cruz_carlos_david_2021_T3.xlsx</t>
  </si>
  <si>
    <t>https://transparencia.finanzas.cdmx.gob.mx/repositorio/public/upload/repositorio/DGAyF/2022/scp/fracc_XVII_perfiles/dgaf_19012814.pdf</t>
  </si>
  <si>
    <t>https://transparencia.finanzas.cdmx.gob.mx/repositorio/public/upload/repositorio/DGAyF/2022/scp/fracc_XVII_perfiles/dgaf_19012816.pdf</t>
  </si>
  <si>
    <t>https://transparencia.finanzas.cdmx.gob.mx/repositorio/public/upload/repositorio/DGAyF/2023/scp/fracc_XVII/flores_moctezuma_ana_jesica_2023_T3.xlsx</t>
  </si>
  <si>
    <t>https://transparencia.finanzas.cdmx.gob.mx/repositorio/public/upload/repositorio/DGAyF/2022/scp/fracc_XVII_perfiles/dgaf_19012817.pdf</t>
  </si>
  <si>
    <t>https://transparencia.finanzas.cdmx.gob.mx/repositorio/public/upload/repositorio/DGAyF/2022/scp/fracc_XVII/banderas_rivera_alfredo_ruben_2022_t1.xlsx</t>
  </si>
  <si>
    <t>https://transparencia.finanzas.cdmx.gob.mx/repositorio/public/upload/repositorio/DGAyF/2022/scp/fracc_XVII_perfiles/dgaf_19012819.pdf</t>
  </si>
  <si>
    <t xml:space="preserve">SUBSECRETARIA DE PLANEACION FINANCIERA </t>
  </si>
  <si>
    <t xml:space="preserve">DIRECCION GENERAL DE ADMINISTRACION FINANCIERA  </t>
  </si>
  <si>
    <t>ECONOMIA</t>
  </si>
  <si>
    <t>C5</t>
  </si>
  <si>
    <t>DIRECTOR (A) DE ANALISIS ESTRATEGICO</t>
  </si>
  <si>
    <t>SECRETARIA DE FINANZAS DEL GDF</t>
  </si>
  <si>
    <t>DIRECTOR (A) DE CONCENTRACION Y CONTROL DE FONDOS</t>
  </si>
  <si>
    <t>NO ESPECIFICA PERIODO</t>
  </si>
  <si>
    <t>ENLACE DE SEGUIMIENTO INFORMATIVO</t>
  </si>
  <si>
    <t>COMUNICACION Y PERIODISMO</t>
  </si>
  <si>
    <t>LA RAMBLA</t>
  </si>
  <si>
    <t>RELACIONES PUBLICAS</t>
  </si>
  <si>
    <t>NO ESPECIFICA</t>
  </si>
  <si>
    <t>SUBDIRECTOR (A) DE CONTROL Y RENDICION DE CUENTAS FEDERALIZADAS</t>
  </si>
  <si>
    <t>CONTADURIA PUBLICA</t>
  </si>
  <si>
    <t>SUBDIRECTOR (A) DE OPERACION DE RECURSOS FEDERALES</t>
  </si>
  <si>
    <t xml:space="preserve">SUBDIRECTOR (A) DE SEGUIMIENTO A LA DEUDA PUBLICA </t>
  </si>
  <si>
    <t xml:space="preserve">SUBDIDRECTOR (A) DE SEGUIMIENTO DE ESTRATEGIAS </t>
  </si>
  <si>
    <t xml:space="preserve">JUD DE INFORMACION DELICTIVA, ATENCION CIUDADANA Y EMERGENCIAS </t>
  </si>
  <si>
    <t>SECRETARIA DE ADMINISTRACION Y FINANZAS GCDMX</t>
  </si>
  <si>
    <t>JEFE (A) DE OFICINA</t>
  </si>
  <si>
    <t>DERECHO</t>
  </si>
  <si>
    <t>POLICIA FEDERAL</t>
  </si>
  <si>
    <t>DIRECTOR (A) DE ASUNTOS LEGALES</t>
  </si>
  <si>
    <t>DIRECTOR (A) DE AREA (PF 11)</t>
  </si>
  <si>
    <t>SECRETARIA DE ADMINISTRACION Y FINANZAS</t>
  </si>
  <si>
    <t>JUD DE ANALISIS COSTO EFICIENCIA Y OTRAS HERRAMIENTAS DE EVALUACION SOCIOECONOMICA</t>
  </si>
  <si>
    <t>DESPACHO DE FINANZAS PUBLICAS "LOPEZ ELIAS"</t>
  </si>
  <si>
    <t>ANALISTA DE FINANZAS PUBLICAS</t>
  </si>
  <si>
    <t>SOFTEC S.C.</t>
  </si>
  <si>
    <t>ANALISTA DE DINAMICA DEL MERCADO INMOBILIARIO</t>
  </si>
  <si>
    <t>SECRETARIA DE ADMINISTRACION Y FINANZAS DE LA CDMX</t>
  </si>
  <si>
    <t>COORDINADOR (A) DE SISTEMATIZACION ADMINISTRATIVA</t>
  </si>
  <si>
    <t xml:space="preserve">SERVICIO SOCIAL </t>
  </si>
  <si>
    <t xml:space="preserve">AT&amp;T </t>
  </si>
  <si>
    <t>LIDER DE EQUIPO Y BACK OFFICE</t>
  </si>
  <si>
    <t>DIRECTOR (A) DE OPERACION E INVERSION DE FONDOS</t>
  </si>
  <si>
    <t>CONTADURIA</t>
  </si>
  <si>
    <t xml:space="preserve">DIRECCION DE RECURSOS FEDERALES  </t>
  </si>
  <si>
    <t>MANCERA, S.C. ERNST Y YOUNG</t>
  </si>
  <si>
    <t>AUDITOR (A)</t>
  </si>
  <si>
    <t>JUD DE REGISTROS CONTABLES FEDERALIZADOS "A"</t>
  </si>
  <si>
    <t>GLOBAL DENIM S.A. DE C.V.</t>
  </si>
  <si>
    <t>AUDITOR (A) JR</t>
  </si>
  <si>
    <t>CONSULTORIA CONTABLE Y FISCAL FLORES S.C.</t>
  </si>
  <si>
    <t>CONTADOR (A) SENIOR</t>
  </si>
  <si>
    <t>SECRETARIA DE FINANZAS</t>
  </si>
  <si>
    <t>JUD DE REGISTROS CONTABLES FEDERALIZADOS"B"</t>
  </si>
  <si>
    <t>JEFE (A) DE OFICINA "E"</t>
  </si>
  <si>
    <t>ADMINISTRATIVO (A) TECNICO(A) OPERACIONAL</t>
  </si>
  <si>
    <t>CONTADOR (A) PUBLICO (A)</t>
  </si>
  <si>
    <t>DESPACHO DE CONTADORES LEON GARCIA Y ASOCIADOS S.C</t>
  </si>
  <si>
    <t xml:space="preserve">AUXILIAR CONTABLE </t>
  </si>
  <si>
    <t xml:space="preserve">FABRICACIONES ESPECIALES MIYSA SA DE CV </t>
  </si>
  <si>
    <t>AUXILIAR ADMINISTRATIVO (A)</t>
  </si>
  <si>
    <t>SECRETARIA DE ADMINISRACION Y FINANZAS</t>
  </si>
  <si>
    <t>ADMINISTRATIVO (A) ESPECIALIZADO (A) L</t>
  </si>
  <si>
    <t>INSTITUTO FISCAL EMPRESARIAL S.C.</t>
  </si>
  <si>
    <t>AUXILIAR CONTABLE</t>
  </si>
  <si>
    <t>NEGOCIO PROPIO</t>
  </si>
  <si>
    <t>COMERCIANTE</t>
  </si>
  <si>
    <t>JUD DE TRANSFERENCIAS FEDERALES</t>
  </si>
  <si>
    <t>HONORARIOS</t>
  </si>
  <si>
    <t>SECRETARIA DE ADMINISTRACION Y FINANZAS CDMX</t>
  </si>
  <si>
    <t>ADMINISTRATIVO (A) ESPECIALIZADO (A)</t>
  </si>
  <si>
    <t>ADMINISTRACION Y FINANZAS</t>
  </si>
  <si>
    <t>SECRETARIA DE FINANZAS CDMX</t>
  </si>
  <si>
    <t>AMPARIN SA DE CV</t>
  </si>
  <si>
    <t xml:space="preserve">SECRETARIA DE FINANZAS DE LA CDMX </t>
  </si>
  <si>
    <t>DESPACHO CONTABLE J&amp;A</t>
  </si>
  <si>
    <t>SUBDIRECTOR (A) DE PAGOS Y CUSTODIA DE VALORES</t>
  </si>
  <si>
    <t>SUBSECRETARIA DE PLANEACION FINANCIERA</t>
  </si>
  <si>
    <t xml:space="preserve">SUBDIRECCION DE PAGOS Y CUSTODIA DE VALORES  </t>
  </si>
  <si>
    <t xml:space="preserve">SECRETARIA DE FINANZAS DEL GOBIERNO DE LA CDMX </t>
  </si>
  <si>
    <t>ASESOR (A)</t>
  </si>
  <si>
    <t>SECRETARIA DE SALUD, CDMX</t>
  </si>
  <si>
    <t>JUD DE TESORERIA</t>
  </si>
  <si>
    <t>INGENIERO (A) MATEMATICO (A)</t>
  </si>
  <si>
    <t>SUBDIRECTOR (A) DE OPERACIONES FINANCIERAS</t>
  </si>
  <si>
    <t>JUD DE BANCOS Y PAGADURIAS</t>
  </si>
  <si>
    <t xml:space="preserve">AI FISCAL CORPORATIVA </t>
  </si>
  <si>
    <t xml:space="preserve">ADMINISTRACION Y CONTROL RG, SA DE CV </t>
  </si>
  <si>
    <t xml:space="preserve">ROCHA Y ASOCIADOS </t>
  </si>
  <si>
    <t>SECRETARIA DE FINANZAS DE LA CDMX</t>
  </si>
  <si>
    <t>PRESTADOR (A) DE SERVICIOS POR HONORARIOS</t>
  </si>
  <si>
    <t>CENTRO COMERCIAL TEXTIL SA DE CV</t>
  </si>
  <si>
    <t>CONTADOR (A)</t>
  </si>
  <si>
    <t>NOTARIA 228</t>
  </si>
  <si>
    <t>TESORERO (A)</t>
  </si>
  <si>
    <t>UNIDAD DE TRANSICION DE LA SSPC</t>
  </si>
  <si>
    <t>DIRECTOR (A) DE ADMINISTRACION DE PERSONAL</t>
  </si>
  <si>
    <t>ADMINISTRACION</t>
  </si>
  <si>
    <t xml:space="preserve">SUBDIRECCION </t>
  </si>
  <si>
    <t xml:space="preserve">SECRETARIA DE HACIENDA Y CREDITO PUBLICO </t>
  </si>
  <si>
    <t xml:space="preserve">PRACTICAS PROFESIOANLES </t>
  </si>
  <si>
    <t xml:space="preserve">AUDITOR (A) </t>
  </si>
  <si>
    <t>DIRECCION Y DESARROLLO DE PROYECTOS SA DE CV</t>
  </si>
  <si>
    <t>SUPERVISOR (A)</t>
  </si>
  <si>
    <t>JUD DE BANCOS Y PAGADURIAS "B"</t>
  </si>
  <si>
    <t>ATENTO MEXICO</t>
  </si>
  <si>
    <t xml:space="preserve">JUD DE CUSTODIA DE VALORES  </t>
  </si>
  <si>
    <t>INSTITUTO NACIONAL DE ESTADISTICA Y GEOGRAFICA</t>
  </si>
  <si>
    <t>ENLACE DEL CAMBIO DEL AÑO BASE 2008</t>
  </si>
  <si>
    <t>HUAJUAPAN AUTOMOTRIZ SA DE CV</t>
  </si>
  <si>
    <t>ENCARGADO (A) DE CREDITO Y COBRANZA</t>
  </si>
  <si>
    <t>SECRETARIA DE DESARROLLO ECONOMICO DE LA CDMX</t>
  </si>
  <si>
    <t>COORDINADOR (A) DE PROSPECTIVA ECONOMICA</t>
  </si>
  <si>
    <t>SECRETARIA DE DESARROLLO ECONOMICO DEL DF</t>
  </si>
  <si>
    <t>SUBDIRECTOR (A) DE DISEÑO Y SEGUIMIENTO DE INDICADORES ECONOMICOS</t>
  </si>
  <si>
    <t>JUD DE CAJA Y DISPONIBILIDADES</t>
  </si>
  <si>
    <t>COORDINADOR (A) DE AUDITORIA FISCAL</t>
  </si>
  <si>
    <t>SERVICIO SOCIAL</t>
  </si>
  <si>
    <t>DESPACHO CONTABLE RAFAEL SANTILLAN Y ASOCIADOS S.C.</t>
  </si>
  <si>
    <t>ASISTENTE DE ENLACE ADMINISTRATIVO (A)</t>
  </si>
  <si>
    <t>SERVICIO SOCIAL Y PRACTICAS PROFESIONALES</t>
  </si>
  <si>
    <t>FIDEICOMISO DE ADMINISTRACION DE TEATROS Y SALAS DE ESPECTACULOS</t>
  </si>
  <si>
    <t>JEFE (A) DE INGRESOS</t>
  </si>
  <si>
    <t>CONSTRUCTORA ICG INGENIERIA</t>
  </si>
  <si>
    <t>SUBCONTADOR (A)</t>
  </si>
  <si>
    <t>MARPLASTIC S.A DE C.V.</t>
  </si>
  <si>
    <t xml:space="preserve">CONTADOR (A)  </t>
  </si>
  <si>
    <t xml:space="preserve">COMERCIALIZADORA MAPEV S.A DE C.V </t>
  </si>
  <si>
    <t xml:space="preserve">AUXILIAR CONTABLE Y FISCAL </t>
  </si>
  <si>
    <t xml:space="preserve">SHCP </t>
  </si>
  <si>
    <t>JUD DE CAPACITACION Y SERVICIOS BANCARIOS</t>
  </si>
  <si>
    <t xml:space="preserve">ADMINISTRACION </t>
  </si>
  <si>
    <t xml:space="preserve">SCOTIBANK INVERLAT </t>
  </si>
  <si>
    <t>EJECUTIVO (A) DE CUENTA SR</t>
  </si>
  <si>
    <t>SERVICIOS CORPORATIVOS SCOTIA</t>
  </si>
  <si>
    <t>EJECUTIVO (A) IN BOUND ACTIVACION</t>
  </si>
  <si>
    <t xml:space="preserve">SECRETARIA DE COMUNICACIONES Y SERVICIOS </t>
  </si>
  <si>
    <t>DIRECTOR (A) GENERAL ADJUNTO DE INTEGRACION DE CONTENIDOS "A"</t>
  </si>
  <si>
    <t xml:space="preserve">SECRETARIA DE OBRAS Y SERVICIOS </t>
  </si>
  <si>
    <t xml:space="preserve">SUBDIRECTOR (A) DE CONTROL PRESUPUESTAL DE PROYECTOS </t>
  </si>
  <si>
    <t>SUBDIRECTOR (A) DE AFECTACIONES</t>
  </si>
  <si>
    <t>DIRECTOR (A) DE OBRAS INDUCIDAS Y AFECTACIONES</t>
  </si>
  <si>
    <t>SECRETARIA DE SALUD</t>
  </si>
  <si>
    <t xml:space="preserve">JEFE (A)  DE DEPARTAMENTO </t>
  </si>
  <si>
    <t xml:space="preserve">DERECHO </t>
  </si>
  <si>
    <t>SECRETARIA DEL BIENESTAR</t>
  </si>
  <si>
    <t xml:space="preserve">FUNDACION CASA LAPSI, A.C </t>
  </si>
  <si>
    <t>ASESOR (A) JURIDICO (A)</t>
  </si>
  <si>
    <t>JUD DE SEGUIMIENTO FINANCIERO A FIDEICOMISOS</t>
  </si>
  <si>
    <t>JUD DE ESTUDIOS DE FIDEICOMISOS</t>
  </si>
  <si>
    <t>JUD DE REGISTRO E INTEGRACION DE LA INFORMACION "A"</t>
  </si>
  <si>
    <t xml:space="preserve">SECRETARIA DE ADMINISTRACION Y FINANZAS DE LA CDMX </t>
  </si>
  <si>
    <t>LIDER COORDINADOR (A) DE PROYECTOS DE INFORMACION CONTABLE</t>
  </si>
  <si>
    <t>ADMINISTRACION DE EMPRESAS</t>
  </si>
  <si>
    <t xml:space="preserve">SOCIEDAD HIPOTECARIA FEDERAL </t>
  </si>
  <si>
    <t xml:space="preserve">ANALISTA </t>
  </si>
  <si>
    <t xml:space="preserve">BANCO NACIONAL DE OBRAS Y SERVICIOS PUBLICOS </t>
  </si>
  <si>
    <t>ESPECIALISTA TECNICO (A)</t>
  </si>
  <si>
    <t>JUD DE ESTUDIOS DE CONCESIONES</t>
  </si>
  <si>
    <t>GESTION PUBLICA PARA LA BUENA ADMINISTRACION</t>
  </si>
  <si>
    <t>JUD DE REGISTRO E INTEGRACION DE LA INFORMACION "B"</t>
  </si>
  <si>
    <t xml:space="preserve">SECRETARIA DE FINANZAS CDMX </t>
  </si>
  <si>
    <t>SUBDIRECTOR (A) DE SEGUIMIENTO DEL GASTO "B"</t>
  </si>
  <si>
    <t>SUBDIRECCION DE ESTUDIOS Y VIABILIDAD DE ASOCIACIONES PUBLICO PRIVADAS Y PROYECTOS DE DEUDA</t>
  </si>
  <si>
    <t>JUD DE ANALISIS DE COSTO BENEFICIO</t>
  </si>
  <si>
    <t>JUD DE ANALISIS COSTO BENEFICIO</t>
  </si>
  <si>
    <t>LIDER COORDINADOR (A) DE PROYECTOS DE INDICADORES FINANCIEROS</t>
  </si>
  <si>
    <t xml:space="preserve">COORDINADOR (A) DE SISTEMATIZACION ADMINISTRATIVA </t>
  </si>
  <si>
    <t>DIRECCION GENERAL DE ADMINISTRACION Y FINANZAS</t>
  </si>
  <si>
    <t>LIDER COORDINADOR (A) DE PROYECTOS DE INDICADORES SOCIOECONOMICOS</t>
  </si>
  <si>
    <t>PROCDMX</t>
  </si>
  <si>
    <t>LIDER COORDINADOR (A) DE PROYECTOS DE APOYO ADMINISTRATIVO</t>
  </si>
  <si>
    <t xml:space="preserve">KASO &amp; ASOCIADOS </t>
  </si>
  <si>
    <t>ENCARGADO (A) DE PROSPECTIVA ECONOMICA</t>
  </si>
  <si>
    <t>VER NOTA ACLARATORIA EN LA COLUMNA NOTA</t>
  </si>
  <si>
    <t xml:space="preserve">SECRETARIA DE ADMINISTRACION Y FINANZAS E LA CDMX </t>
  </si>
  <si>
    <t xml:space="preserve">RESPONSABLE DEL AREA DE JUCIOS </t>
  </si>
  <si>
    <t xml:space="preserve">DESPACHO JURIDICO MUÑOZCANO SKIDMORE Y ASOCIADOS </t>
  </si>
  <si>
    <t xml:space="preserve">ABOGADO (A) AUXILIAR </t>
  </si>
  <si>
    <t>SECRETARIA DE ADMINISTRACION Y FINANZAS DEL GOBIERNO DE LA CDMX</t>
  </si>
  <si>
    <t xml:space="preserve">SUBDIRECTOR (A) DE IMPRESION Y ASEGURAMIENTO </t>
  </si>
  <si>
    <t xml:space="preserve">DISEÑO GRAFICO </t>
  </si>
  <si>
    <t>SECRETARIA DE FINANZAS DEL GOBIERNO DE LA CDMX</t>
  </si>
  <si>
    <t>JUD DE IMPRESION</t>
  </si>
  <si>
    <t>ENLACE ADMINISTRATIVO (A)</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</si>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</sst>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19/scp/fracc_XVII/escobar_vargas_juan_carlos_2020_1T.xlsx" TargetMode="External"/><Relationship Id="rId117"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s://transparencia.finanzas.cdmx.gob.mx/repositorio/public/upload/repositorio/DGAyF/2022/scp/fracc_XVII/peragallo_alvarez_alejandra_2022_T1.xlsx" TargetMode="External"/><Relationship Id="rId42" Type="http://schemas.openxmlformats.org/officeDocument/2006/relationships/hyperlink" Target="https://transparencia.finanzas.cdmx.gob.mx/repositorio/public/upload/repositorio/DGAyF/2022/scp/fracc_XVII/banderas_rivera_alfredo_ruben_2022_t1.xlsx" TargetMode="External"/><Relationship Id="rId47" Type="http://schemas.openxmlformats.org/officeDocument/2006/relationships/hyperlink" Target="https://transparencia.finanzas.cdmx.gob.mx/repositorio/public/upload/repositorio/DGAyF/2022/scp/fracc_XVII_perfiles/dgaf_19004946.pdf" TargetMode="External"/><Relationship Id="rId63" Type="http://schemas.openxmlformats.org/officeDocument/2006/relationships/hyperlink" Target="https://transparencia.finanzas.cdmx.gob.mx/repositorio/public/upload/repositorio/DGAyF/2022/scp/fracc_XVII_perfiles/dgaf_19004962.pdf" TargetMode="External"/><Relationship Id="rId68" Type="http://schemas.openxmlformats.org/officeDocument/2006/relationships/hyperlink" Target="https://transparencia.finanzas.cdmx.gob.mx/repositorio/public/upload/repositorio/DGAyF/2022/scp/fracc_XVII_perfiles/dgaf_19004967.pdf" TargetMode="External"/><Relationship Id="rId84" Type="http://schemas.openxmlformats.org/officeDocument/2006/relationships/hyperlink" Target="https://transparencia.finanzas.cdmx.gob.mx/repositorio/public/upload/repositorio/DGAyF/2022/scp/fracc_XVII_perfiles/dgaf_19012819.pdf" TargetMode="External"/><Relationship Id="rId89" Type="http://schemas.openxmlformats.org/officeDocument/2006/relationships/hyperlink" Target="https://transparencia.finanzas.cdmx.gob.mx/repositorio/public/upload/repositorio/DGAyF/2023/scp/fracc_XVII/Fr17_2023_Sanciones.pdf" TargetMode="External"/><Relationship Id="rId112"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transparencia.finanzas.cdmx.gob.mx/repositorio/public/upload/repositorio/DGAyF/2021/scp/fracc_XVII/ruiz_contreras_cesar_kevin_2021_T3.xlsx" TargetMode="External"/><Relationship Id="rId107" Type="http://schemas.openxmlformats.org/officeDocument/2006/relationships/hyperlink" Target="https://transparencia.finanzas.cdmx.gob.mx/repositorio/public/upload/repositorio/DGAyF/2023/scp/fracc_XVII/Fr17_2023_Sanciones.pdf" TargetMode="External"/><Relationship Id="rId11" Type="http://schemas.openxmlformats.org/officeDocument/2006/relationships/hyperlink" Target="http://transparencia.finanzas.cdmx.gob.mx/repositorio/public/upload/repositorio/DGAyF/2019/scp/fracc_XVII/flores_vazquez_norma_leticia_2020_1T.xlsx" TargetMode="External"/><Relationship Id="rId32" Type="http://schemas.openxmlformats.org/officeDocument/2006/relationships/hyperlink" Target="http://transparencia.finanzas.cdmx.gob.mx/repositorio/public/upload/repositorio/DGAyF/2021/scp/fracc_XVII/ramos_galindo_juan_sergio_2021_T3.xlsx" TargetMode="External"/><Relationship Id="rId37" Type="http://schemas.openxmlformats.org/officeDocument/2006/relationships/hyperlink" Target="https://transparencia.finanzas.cdmx.gob.mx/repositorio/public/upload/repositorio/DGAyF/2023/scp/fracc_XVII/martinez_cruz_emma_2023_T3.xlsx" TargetMode="External"/><Relationship Id="rId53" Type="http://schemas.openxmlformats.org/officeDocument/2006/relationships/hyperlink" Target="https://transparencia.finanzas.cdmx.gob.mx/repositorio/public/upload/repositorio/DGAyF/2022/scp/fracc_XVII_perfiles/dgaf_19004952.pdf" TargetMode="External"/><Relationship Id="rId58" Type="http://schemas.openxmlformats.org/officeDocument/2006/relationships/hyperlink" Target="https://transparencia.finanzas.cdmx.gob.mx/repositorio/public/upload/repositorio/DGAyF/2022/scp/fracc_XVII_perfiles/dgaf_19004957.pdf" TargetMode="External"/><Relationship Id="rId74" Type="http://schemas.openxmlformats.org/officeDocument/2006/relationships/hyperlink" Target="https://transparencia.finanzas.cdmx.gob.mx/repositorio/public/upload/repositorio/DGAyF/2022/scp/fracc_XVII_perfiles/dgaf_19012199.pdf" TargetMode="External"/><Relationship Id="rId79" Type="http://schemas.openxmlformats.org/officeDocument/2006/relationships/hyperlink" Target="https://transparencia.finanzas.cdmx.gob.mx/repositorio/public/upload/repositorio/DGAyF/2022/scp/fracc_XVII_perfiles/dgaf_19012812.pdf" TargetMode="External"/><Relationship Id="rId102" Type="http://schemas.openxmlformats.org/officeDocument/2006/relationships/hyperlink" Target="https://transparencia.finanzas.cdmx.gob.mx/repositorio/public/upload/repositorio/DGAyF/2023/scp/fracc_XVII/Fr17_2023_Sanciones.pdf" TargetMode="External"/><Relationship Id="rId123"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transparencia.finanzas.cdmx.gob.mx/repositorio/public/upload/repositorio/DGAyF/2021/scp/fracc_XVII/gutierrez_guzman_alma_gabriela_2021_T3.xlsx" TargetMode="External"/><Relationship Id="rId90" Type="http://schemas.openxmlformats.org/officeDocument/2006/relationships/hyperlink" Target="https://transparencia.finanzas.cdmx.gob.mx/repositorio/public/upload/repositorio/DGAyF/2023/scp/fracc_XVII/Fr17_2023_Sanciones.pdf" TargetMode="External"/><Relationship Id="rId95" Type="http://schemas.openxmlformats.org/officeDocument/2006/relationships/hyperlink" Target="https://transparencia.finanzas.cdmx.gob.mx/repositorio/public/upload/repositorio/DGAyF/2023/scp/fracc_XVII/Fr17_2023_Sanciones.pdf" TargetMode="External"/><Relationship Id="rId22" Type="http://schemas.openxmlformats.org/officeDocument/2006/relationships/hyperlink" Target="http://transparencia.finanzas.cdmx.gob.mx/repositorio/public/upload/repositorio/DGAyF/2019/scp/fracc_XVII/escalona_villa_maria_isabel.xlsx" TargetMode="External"/><Relationship Id="rId27" Type="http://schemas.openxmlformats.org/officeDocument/2006/relationships/hyperlink" Target="http://transparencia.finanzas.cdmx.gob.mx/repositorio/public/upload/repositorio/DGAyF/2019/scp/fracc_XVII/hernandez_vazquez_georgina.xlsx" TargetMode="External"/><Relationship Id="rId43" Type="http://schemas.openxmlformats.org/officeDocument/2006/relationships/hyperlink" Target="https://transparencia.finanzas.cdmx.gob.mx/repositorio/public/upload/repositorio/DGAyF/2022/scp/fracc_XVII_perfiles/dgaf_19004944.pdf" TargetMode="External"/><Relationship Id="rId48" Type="http://schemas.openxmlformats.org/officeDocument/2006/relationships/hyperlink" Target="https://transparencia.finanzas.cdmx.gob.mx/repositorio/public/upload/repositorio/DGAyF/2022/scp/fracc_XVII_perfiles/dgaf_19004947.pdf" TargetMode="External"/><Relationship Id="rId64" Type="http://schemas.openxmlformats.org/officeDocument/2006/relationships/hyperlink" Target="https://transparencia.finanzas.cdmx.gob.mx/repositorio/public/upload/repositorio/DGAyF/2022/scp/fracc_XVII_perfiles/dgaf_19004963.pdf" TargetMode="External"/><Relationship Id="rId69" Type="http://schemas.openxmlformats.org/officeDocument/2006/relationships/hyperlink" Target="https://transparencia.finanzas.cdmx.gob.mx/repositorio/public/upload/repositorio/DGAyF/2022/scp/fracc_XVII_perfiles/dgaf_19004968.pdf" TargetMode="External"/><Relationship Id="rId113" Type="http://schemas.openxmlformats.org/officeDocument/2006/relationships/hyperlink" Target="https://transparencia.finanzas.cdmx.gob.mx/repositorio/public/upload/repositorio/DGAyF/2023/scp/fracc_XVII/Fr17_2023_Sanciones.pdf" TargetMode="External"/><Relationship Id="rId118" Type="http://schemas.openxmlformats.org/officeDocument/2006/relationships/hyperlink" Target="https://transparencia.finanzas.cdmx.gob.mx/repositorio/public/upload/repositorio/DGAyF/2023/scp/fracc_XVII/Fr17_2023_Sanciones.pdf" TargetMode="External"/><Relationship Id="rId80" Type="http://schemas.openxmlformats.org/officeDocument/2006/relationships/hyperlink" Target="https://transparencia.finanzas.cdmx.gob.mx/repositorio/public/upload/repositorio/DGAyF/2022/scp/fracc_XVII_perfiles/dgaf_19012813.pdf" TargetMode="External"/><Relationship Id="rId85"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s://transparencia.finanzas.cdmx.gob.mx/repositorio/public/upload/repositorio/DGAyF/2023/scp/fracc_XVII/servin_garcia_estefania_2023_T3.xlsx" TargetMode="External"/><Relationship Id="rId17" Type="http://schemas.openxmlformats.org/officeDocument/2006/relationships/hyperlink" Target="https://transparencia.finanzas.cdmx.gob.mx/repositorio/public/upload/repositorio/DGAyF/2022/scp/fracc_XVII/fernandez_islas_luis_david_2022_T1.xlsx" TargetMode="External"/><Relationship Id="rId33" Type="http://schemas.openxmlformats.org/officeDocument/2006/relationships/hyperlink" Target="https://transparencia.finanzas.cdmx.gob.mx/repositorio/public/upload/repositorio/DGAyF/2022/scp/fracc_XVII/alvarez_guerrero_rodrigo_2022_T3.xlsx" TargetMode="External"/><Relationship Id="rId38" Type="http://schemas.openxmlformats.org/officeDocument/2006/relationships/hyperlink" Target="https://transparencia.finanzas.cdmx.gob.mx/repositorio/public/upload/repositorio/DGAyF/2023/scp/fracc_XVII/garcia_cortes_diego_eduardo_2023_T3.xlsx" TargetMode="External"/><Relationship Id="rId59" Type="http://schemas.openxmlformats.org/officeDocument/2006/relationships/hyperlink" Target="https://transparencia.finanzas.cdmx.gob.mx/repositorio/public/upload/repositorio/DGAyF/2022/scp/fracc_XVII_perfiles/dgaf_19004958.pdf" TargetMode="External"/><Relationship Id="rId103" Type="http://schemas.openxmlformats.org/officeDocument/2006/relationships/hyperlink" Target="https://transparencia.finanzas.cdmx.gob.mx/repositorio/public/upload/repositorio/DGAyF/2023/scp/fracc_XVII/Fr17_2023_Sanciones.pdf" TargetMode="External"/><Relationship Id="rId108" Type="http://schemas.openxmlformats.org/officeDocument/2006/relationships/hyperlink" Target="https://transparencia.finanzas.cdmx.gob.mx/repositorio/public/upload/repositorio/DGAyF/2023/scp/fracc_XVII/Fr17_2023_Sanciones.pdf" TargetMode="External"/><Relationship Id="rId124" Type="http://schemas.openxmlformats.org/officeDocument/2006/relationships/hyperlink" Target="https://transparencia.finanzas.cdmx.gob.mx/repositorio/public/upload/repositorio/DGAyF/2023/scp/fracc_XVII/Fr17_2023_Sanciones.pdf" TargetMode="External"/><Relationship Id="rId54" Type="http://schemas.openxmlformats.org/officeDocument/2006/relationships/hyperlink" Target="https://transparencia.finanzas.cdmx.gob.mx/repositorio/public/upload/repositorio/DGAyF/2022/scp/fracc_XVII_perfiles/dgaf_19004953.pdf" TargetMode="External"/><Relationship Id="rId70" Type="http://schemas.openxmlformats.org/officeDocument/2006/relationships/hyperlink" Target="https://transparencia.finanzas.cdmx.gob.mx/repositorio/public/upload/repositorio/DGAyF/2022/scp/fracc_XVII_perfiles/dgaf_19004969.pdf" TargetMode="External"/><Relationship Id="rId75" Type="http://schemas.openxmlformats.org/officeDocument/2006/relationships/hyperlink" Target="https://transparencia.finanzas.cdmx.gob.mx/repositorio/public/upload/repositorio/DGAyF/2022/scp/fracc_XVII_perfiles/dgaf_19012200.pdf" TargetMode="External"/><Relationship Id="rId91" Type="http://schemas.openxmlformats.org/officeDocument/2006/relationships/hyperlink" Target="https://transparencia.finanzas.cdmx.gob.mx/repositorio/public/upload/repositorio/DGAyF/2023/scp/fracc_XVII/Fr17_2023_Sanciones.pdf" TargetMode="External"/><Relationship Id="rId96"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vazquez_ovalle_juan_jose_2023_T3.xlsx" TargetMode="External"/><Relationship Id="rId23" Type="http://schemas.openxmlformats.org/officeDocument/2006/relationships/hyperlink" Target="http://transparencia.finanzas.cdmx.gob.mx/repositorio/public/upload/repositorio/DGAyF/2019/scp/fracc_XVII/paez_valverde_sandra_nayeli.xlsx" TargetMode="External"/><Relationship Id="rId28" Type="http://schemas.openxmlformats.org/officeDocument/2006/relationships/hyperlink" Target="http://transparencia.finanzas.cdmx.gob.mx/repositorio/public/upload/repositorio/DGAyF/2019/scp/fracc_XVII/corzo_martinez_helice_berenice_2020_1T.xlsx" TargetMode="External"/><Relationship Id="rId49" Type="http://schemas.openxmlformats.org/officeDocument/2006/relationships/hyperlink" Target="https://transparencia.finanzas.cdmx.gob.mx/repositorio/public/upload/repositorio/DGAyF/2022/scp/fracc_XVII_perfiles/dgaf_19004948.pdf" TargetMode="External"/><Relationship Id="rId114" Type="http://schemas.openxmlformats.org/officeDocument/2006/relationships/hyperlink" Target="https://transparencia.finanzas.cdmx.gob.mx/repositorio/public/upload/repositorio/DGAyF/2023/scp/fracc_XVII/Fr17_2023_Sanciones.pdf" TargetMode="External"/><Relationship Id="rId119" Type="http://schemas.openxmlformats.org/officeDocument/2006/relationships/hyperlink" Target="https://transparencia.finanzas.cdmx.gob.mx/repositorio/public/upload/repositorio/DGAyF/2023/scp/fracc_XVII/Fr17_2023_Sanciones.pdf" TargetMode="External"/><Relationship Id="rId44" Type="http://schemas.openxmlformats.org/officeDocument/2006/relationships/hyperlink" Target="https://transparencia.finanzas.cdmx.gob.mx/repositorio/public/upload/repositorio/DGAyF/2022/scp/fracc_XVII_perfiles/dgaf_19012197.pdf" TargetMode="External"/><Relationship Id="rId60" Type="http://schemas.openxmlformats.org/officeDocument/2006/relationships/hyperlink" Target="https://transparencia.finanzas.cdmx.gob.mx/repositorio/public/upload/repositorio/DGAyF/2022/scp/fracc_XVII_perfiles/dgaf_19004959.pdf" TargetMode="External"/><Relationship Id="rId65" Type="http://schemas.openxmlformats.org/officeDocument/2006/relationships/hyperlink" Target="https://transparencia.finanzas.cdmx.gob.mx/repositorio/public/upload/repositorio/DGAyF/2022/scp/fracc_XVII_perfiles/dgaf_19004964.pdf" TargetMode="External"/><Relationship Id="rId81" Type="http://schemas.openxmlformats.org/officeDocument/2006/relationships/hyperlink" Target="https://transparencia.finanzas.cdmx.gob.mx/repositorio/public/upload/repositorio/DGAyF/2022/scp/fracc_XVII_perfiles/dgaf_19012814.pdf" TargetMode="External"/><Relationship Id="rId86" Type="http://schemas.openxmlformats.org/officeDocument/2006/relationships/hyperlink" Target="https://transparencia.finanzas.cdmx.gob.mx/repositorio/public/upload/repositorio/DGAyF/2023/scp/fracc_XVII/Fr17_2023_Sanciones.pdf" TargetMode="External"/><Relationship Id="rId13" Type="http://schemas.openxmlformats.org/officeDocument/2006/relationships/hyperlink" Target="http://transparencia.finanzas.cdmx.gob.mx/repositorio/public/upload/repositorio/DGAyF/2019/scp/fracc_XVII/quiroz_carvajal_victor_asael.xlsx" TargetMode="External"/><Relationship Id="rId18" Type="http://schemas.openxmlformats.org/officeDocument/2006/relationships/hyperlink" Target="http://transparencia.finanzas.cdmx.gob.mx/repositorio/public/upload/repositorio/DGAyF/2019/scp/fracc_XVII/santiago_barajas_maria_de_los_angeles.xlsx" TargetMode="External"/><Relationship Id="rId39" Type="http://schemas.openxmlformats.org/officeDocument/2006/relationships/hyperlink" Target="https://transparencia.finanzas.cdmx.gob.mx/repositorio/public/upload/repositorio/DGAyF/2023/scp/fracc_XVII/gonzalez_alvarado_sandra_2023_T3.xlsx" TargetMode="External"/><Relationship Id="rId109" Type="http://schemas.openxmlformats.org/officeDocument/2006/relationships/hyperlink" Target="https://transparencia.finanzas.cdmx.gob.mx/repositorio/public/upload/repositorio/DGAyF/2023/scp/fracc_XVII/Fr17_2023_Sanciones.pdf" TargetMode="External"/><Relationship Id="rId34" Type="http://schemas.openxmlformats.org/officeDocument/2006/relationships/hyperlink" Target="http://transparencia.finanzas.cdmx.gob.mx/repositorio/public/upload/repositorio/DGAyF/2021/scp/fracc_XVII/gonzalez_cruz_antonio_sergio_2021_T3.xlsx" TargetMode="External"/><Relationship Id="rId50" Type="http://schemas.openxmlformats.org/officeDocument/2006/relationships/hyperlink" Target="https://transparencia.finanzas.cdmx.gob.mx/repositorio/public/upload/repositorio/DGAyF/2022/scp/fracc_XVII_perfiles/dgaf_19004949.pdf" TargetMode="External"/><Relationship Id="rId55" Type="http://schemas.openxmlformats.org/officeDocument/2006/relationships/hyperlink" Target="https://transparencia.finanzas.cdmx.gob.mx/repositorio/public/upload/repositorio/DGAyF/2022/scp/fracc_XVII_perfiles/dgaf_19004954.pdf" TargetMode="External"/><Relationship Id="rId76" Type="http://schemas.openxmlformats.org/officeDocument/2006/relationships/hyperlink" Target="https://transparencia.finanzas.cdmx.gob.mx/repositorio/public/upload/repositorio/DGAyF/2022/scp/fracc_XVII_perfiles/dgaf_19012198.pdf" TargetMode="External"/><Relationship Id="rId97" Type="http://schemas.openxmlformats.org/officeDocument/2006/relationships/hyperlink" Target="https://transparencia.finanzas.cdmx.gob.mx/repositorio/public/upload/repositorio/DGAyF/2023/scp/fracc_XVII/Fr17_2023_Sanciones.pdf" TargetMode="External"/><Relationship Id="rId104" Type="http://schemas.openxmlformats.org/officeDocument/2006/relationships/hyperlink" Target="https://transparencia.finanzas.cdmx.gob.mx/repositorio/public/upload/repositorio/DGAyF/2023/scp/fracc_XVII/Fr17_2023_Sanciones.pdf" TargetMode="External"/><Relationship Id="rId120" Type="http://schemas.openxmlformats.org/officeDocument/2006/relationships/hyperlink" Target="https://transparencia.finanzas.cdmx.gob.mx/repositorio/public/upload/repositorio/DGAyF/2023/scp/fracc_XVII/Fr17_2023_Sanciones.pdf" TargetMode="External"/><Relationship Id="rId125"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s://transparencia.finanzas.cdmx.gob.mx/repositorio/public/upload/repositorio/DGAyF/2021/scp/fracc_XVII/banos_martinez_ana_maria_2021_T4.xlsx" TargetMode="External"/><Relationship Id="rId71" Type="http://schemas.openxmlformats.org/officeDocument/2006/relationships/hyperlink" Target="https://transparencia.finanzas.cdmx.gob.mx/repositorio/public/upload/repositorio/DGAyF/2022/scp/fracc_XVII_perfiles/dgaf_19004970.pdf" TargetMode="External"/><Relationship Id="rId92"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19/scp/fracc_XVII/carpio_fragoso_juan_carlos.xlsx" TargetMode="External"/><Relationship Id="rId29" Type="http://schemas.openxmlformats.org/officeDocument/2006/relationships/hyperlink" Target="https://transparencia.finanzas.cdmx.gob.mx/repositorio/public/upload/repositorio/DGAyF/2023/scp/fracc_XVII/mendez_bartolo_monica_2023_T3.xlsx" TargetMode="External"/><Relationship Id="rId24" Type="http://schemas.openxmlformats.org/officeDocument/2006/relationships/hyperlink" Target="http://transparencia.finanzas.cdmx.gob.mx/repositorio/public/upload/repositorio/DGAyF/2019/scp/fracc_XVII/nube_rodriguez_cruz.xlsx" TargetMode="External"/><Relationship Id="rId40" Type="http://schemas.openxmlformats.org/officeDocument/2006/relationships/hyperlink" Target="http://transparencia.finanzas.cdmx.gob.mx/repositorio/public/upload/repositorio/DGAyF/2021/scp/fracc_XVII/suarez_de_la_cruz_carlos_david_2021_T3.xlsx" TargetMode="External"/><Relationship Id="rId45" Type="http://schemas.openxmlformats.org/officeDocument/2006/relationships/hyperlink" Target="https://transparencia.finanzas.cdmx.gob.mx/repositorio/public/upload/repositorio/DGAyF/2022/scp/fracc_XVII_perfiles/dgaf_19004972.pdf" TargetMode="External"/><Relationship Id="rId66" Type="http://schemas.openxmlformats.org/officeDocument/2006/relationships/hyperlink" Target="https://transparencia.finanzas.cdmx.gob.mx/repositorio/public/upload/repositorio/DGAyF/2022/scp/fracc_XVII_perfiles/dgaf_19004965.pdf" TargetMode="External"/><Relationship Id="rId87" Type="http://schemas.openxmlformats.org/officeDocument/2006/relationships/hyperlink" Target="https://transparencia.finanzas.cdmx.gob.mx/repositorio/public/upload/repositorio/DGAyF/2023/scp/fracc_XVII/Fr17_2023_Sanciones.pdf" TargetMode="External"/><Relationship Id="rId110" Type="http://schemas.openxmlformats.org/officeDocument/2006/relationships/hyperlink" Target="https://transparencia.finanzas.cdmx.gob.mx/repositorio/public/upload/repositorio/DGAyF/2023/scp/fracc_XVII/Fr17_2023_Sanciones.pdf" TargetMode="External"/><Relationship Id="rId115" Type="http://schemas.openxmlformats.org/officeDocument/2006/relationships/hyperlink" Target="https://transparencia.finanzas.cdmx.gob.mx/repositorio/public/upload/repositorio/DGAyF/2023/scp/fracc_XVII/Fr17_2023_Sanciones.pdf" TargetMode="External"/><Relationship Id="rId61" Type="http://schemas.openxmlformats.org/officeDocument/2006/relationships/hyperlink" Target="https://transparencia.finanzas.cdmx.gob.mx/repositorio/public/upload/repositorio/DGAyF/2022/scp/fracc_XVII_perfiles/dgaf_19004960.pdf" TargetMode="External"/><Relationship Id="rId82" Type="http://schemas.openxmlformats.org/officeDocument/2006/relationships/hyperlink" Target="https://transparencia.finanzas.cdmx.gob.mx/repositorio/public/upload/repositorio/DGAyF/2022/scp/fracc_XVII_perfiles/dgaf_19012816.pdf" TargetMode="External"/><Relationship Id="rId19" Type="http://schemas.openxmlformats.org/officeDocument/2006/relationships/hyperlink" Target="http://transparencia.finanzas.cdmx.gob.mx/repositorio/public/upload/repositorio/DGAyF/2019/scp/fracc_XVII/arana_davalos_maria_remedios.xlsx" TargetMode="External"/><Relationship Id="rId14" Type="http://schemas.openxmlformats.org/officeDocument/2006/relationships/hyperlink" Target="https://transparencia.finanzas.cdmx.gob.mx/repositorio/public/upload/repositorio/DGAyF/2023/scp/fracc_XVII/gonzalez_palomares_itzel_sarahi_2023_T3.xlsx" TargetMode="External"/><Relationship Id="rId30" Type="http://schemas.openxmlformats.org/officeDocument/2006/relationships/hyperlink" Target="http://transparencia.finanzas.cdmx.gob.mx/repositorio/public/upload/repositorio/DGAyF/2020/scp/fracc_XVII/juarez_silva_montserrat_2020_2T.xlsx" TargetMode="External"/><Relationship Id="rId35" Type="http://schemas.openxmlformats.org/officeDocument/2006/relationships/hyperlink" Target="http://transparencia.finanzas.cdmx.gob.mx/repositorio/public/upload/repositorio/DGAyF/2021/scp/fracc_XVII/ortiz_hilario_mario_2021_T3.xlsx" TargetMode="External"/><Relationship Id="rId56" Type="http://schemas.openxmlformats.org/officeDocument/2006/relationships/hyperlink" Target="https://transparencia.finanzas.cdmx.gob.mx/repositorio/public/upload/repositorio/DGAyF/2022/scp/fracc_XVII_perfiles/dgaf_19004955.pdf" TargetMode="External"/><Relationship Id="rId77" Type="http://schemas.openxmlformats.org/officeDocument/2006/relationships/hyperlink" Target="https://transparencia.finanzas.cdmx.gob.mx/repositorio/public/upload/repositorio/DGAyF/2022/scp/fracc_XVII_perfiles/dgaf_19004976.pdf" TargetMode="External"/><Relationship Id="rId100" Type="http://schemas.openxmlformats.org/officeDocument/2006/relationships/hyperlink" Target="https://transparencia.finanzas.cdmx.gob.mx/repositorio/public/upload/repositorio/DGAyF/2023/scp/fracc_XVII/Fr17_2023_Sanciones.pdf" TargetMode="External"/><Relationship Id="rId105" Type="http://schemas.openxmlformats.org/officeDocument/2006/relationships/hyperlink" Target="https://transparencia.finanzas.cdmx.gob.mx/repositorio/public/upload/repositorio/DGAyF/2023/scp/fracc_XVII/Fr17_2023_Sanciones.pdf" TargetMode="External"/><Relationship Id="rId126" Type="http://schemas.openxmlformats.org/officeDocument/2006/relationships/hyperlink" Target="https://transparencia.finanzas.cdmx.gob.mx/repositorio/public/upload/repositorio/DGAyF/2023/scp/fracc_XVII/Fr17A_2023.pdf" TargetMode="External"/><Relationship Id="rId8" Type="http://schemas.openxmlformats.org/officeDocument/2006/relationships/hyperlink" Target="https://transparencia.finanzas.cdmx.gob.mx/repositorio/public/upload/repositorio/DGAyF/2023/scp/fracc_XVII/jimenez_cisneros_jose_luis_2023_T3.xlsx" TargetMode="External"/><Relationship Id="rId51" Type="http://schemas.openxmlformats.org/officeDocument/2006/relationships/hyperlink" Target="https://transparencia.finanzas.cdmx.gob.mx/repositorio/public/upload/repositorio/DGAyF/2022/scp/fracc_XVII_perfiles/dgaf_19004950.pdf" TargetMode="External"/><Relationship Id="rId72" Type="http://schemas.openxmlformats.org/officeDocument/2006/relationships/hyperlink" Target="https://transparencia.finanzas.cdmx.gob.mx/repositorio/public/upload/repositorio/DGAyF/2022/scp/fracc_XVII_perfiles/dgaf_19004971.pdf" TargetMode="External"/><Relationship Id="rId93" Type="http://schemas.openxmlformats.org/officeDocument/2006/relationships/hyperlink" Target="https://transparencia.finanzas.cdmx.gob.mx/repositorio/public/upload/repositorio/DGAyF/2023/scp/fracc_XVII/Fr17_2023_Sanciones.pdf" TargetMode="External"/><Relationship Id="rId98" Type="http://schemas.openxmlformats.org/officeDocument/2006/relationships/hyperlink" Target="https://transparencia.finanzas.cdmx.gob.mx/repositorio/public/upload/repositorio/DGAyF/2023/scp/fracc_XVII/Fr17_2023_Sanciones.pdf" TargetMode="External"/><Relationship Id="rId121"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20/scp/fracc_XVII/cruz_gonzalez_tania_sarai_2020_1T.xlsx" TargetMode="External"/><Relationship Id="rId25" Type="http://schemas.openxmlformats.org/officeDocument/2006/relationships/hyperlink" Target="https://transparencia.finanzas.cdmx.gob.mx/repositorio/public/upload/repositorio/DGAyF/2023/scp/fracc_XVII/orta_trujano_lucia_dione_2023_T3.xlsx" TargetMode="External"/><Relationship Id="rId46" Type="http://schemas.openxmlformats.org/officeDocument/2006/relationships/hyperlink" Target="https://transparencia.finanzas.cdmx.gob.mx/repositorio/public/upload/repositorio/DGAyF/2022/scp/fracc_XVII_perfiles/dgaf_19004945.pdf" TargetMode="External"/><Relationship Id="rId67" Type="http://schemas.openxmlformats.org/officeDocument/2006/relationships/hyperlink" Target="https://transparencia.finanzas.cdmx.gob.mx/repositorio/public/upload/repositorio/DGAyF/2022/scp/fracc_XVII_perfiles/dgaf_19004966.pdf" TargetMode="External"/><Relationship Id="rId116"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transparencia.finanzas.cdmx.gob.mx/repositorio/public/upload/repositorio/DGAyF/2019/scp/fracc_XVII/escamilla_martinez_tomasa.xlsx" TargetMode="External"/><Relationship Id="rId41" Type="http://schemas.openxmlformats.org/officeDocument/2006/relationships/hyperlink" Target="https://transparencia.finanzas.cdmx.gob.mx/repositorio/public/upload/repositorio/DGAyF/2023/scp/fracc_XVII/flores_moctezuma_ana_jesica_2023_T3.xlsx" TargetMode="External"/><Relationship Id="rId62" Type="http://schemas.openxmlformats.org/officeDocument/2006/relationships/hyperlink" Target="https://transparencia.finanzas.cdmx.gob.mx/repositorio/public/upload/repositorio/DGAyF/2022/scp/fracc_XVII_perfiles/dgaf_19004961.pdf" TargetMode="External"/><Relationship Id="rId83" Type="http://schemas.openxmlformats.org/officeDocument/2006/relationships/hyperlink" Target="https://transparencia.finanzas.cdmx.gob.mx/repositorio/public/upload/repositorio/DGAyF/2022/scp/fracc_XVII_perfiles/dgaf_19012817.pdf" TargetMode="External"/><Relationship Id="rId88" Type="http://schemas.openxmlformats.org/officeDocument/2006/relationships/hyperlink" Target="https://transparencia.finanzas.cdmx.gob.mx/repositorio/public/upload/repositorio/DGAyF/2023/scp/fracc_XVII/Fr17_2023_Sanciones.pdf" TargetMode="External"/><Relationship Id="rId111" Type="http://schemas.openxmlformats.org/officeDocument/2006/relationships/hyperlink" Target="https://transparencia.finanzas.cdmx.gob.mx/repositorio/public/upload/repositorio/DGAyF/2023/scp/fracc_XVII/Fr17_2023_Sanciones.pdf" TargetMode="External"/><Relationship Id="rId15" Type="http://schemas.openxmlformats.org/officeDocument/2006/relationships/hyperlink" Target="http://transparencia.finanzas.cdmx.gob.mx/repositorio/public/upload/repositorio/DGAyF/2020/scp/fracc_XVII/perez_pelcastegui_karla_janet_2020_2T.xlsx" TargetMode="External"/><Relationship Id="rId36" Type="http://schemas.openxmlformats.org/officeDocument/2006/relationships/hyperlink" Target="https://transparencia.finanzas.cdmx.gob.mx/repositorio/public/upload/repositorio/DGAyF/2023/scp/fracc_XVII/ramirez_sanchez_nayeli_2023_T3.xlsx" TargetMode="External"/><Relationship Id="rId57" Type="http://schemas.openxmlformats.org/officeDocument/2006/relationships/hyperlink" Target="https://transparencia.finanzas.cdmx.gob.mx/repositorio/public/upload/repositorio/DGAyF/2022/scp/fracc_XVII_perfiles/dgaf_19004956.pdf" TargetMode="External"/><Relationship Id="rId106"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espinosa_lopez_oscar_2023_T2.xlsx" TargetMode="External"/><Relationship Id="rId31" Type="http://schemas.openxmlformats.org/officeDocument/2006/relationships/hyperlink" Target="http://transparencia.finanzas.cdmx.gob.mx/repositorio/public/upload/repositorio/DGAyF/2019/scp/fracc_XVII/casimiro_dorantes_esther.xlsx" TargetMode="External"/><Relationship Id="rId52" Type="http://schemas.openxmlformats.org/officeDocument/2006/relationships/hyperlink" Target="https://transparencia.finanzas.cdmx.gob.mx/repositorio/public/upload/repositorio/DGAyF/2022/scp/fracc_XVII_perfiles/dgaf_19004951.pdf" TargetMode="External"/><Relationship Id="rId73" Type="http://schemas.openxmlformats.org/officeDocument/2006/relationships/hyperlink" Target="https://transparencia.finanzas.cdmx.gob.mx/repositorio/public/upload/repositorio/DGAyF/2022/scp/fracc_XVII_perfiles/dgaf_19004975.pdf" TargetMode="External"/><Relationship Id="rId78" Type="http://schemas.openxmlformats.org/officeDocument/2006/relationships/hyperlink" Target="https://transparencia.finanzas.cdmx.gob.mx/repositorio/public/upload/repositorio/DGAyF/2022/scp/fracc_XVII_perfiles/dgaf_19004979.pdf" TargetMode="External"/><Relationship Id="rId94" Type="http://schemas.openxmlformats.org/officeDocument/2006/relationships/hyperlink" Target="https://transparencia.finanzas.cdmx.gob.mx/repositorio/public/upload/repositorio/DGAyF/2023/scp/fracc_XVII/Fr17_2023_Sanciones.pdf" TargetMode="External"/><Relationship Id="rId99" Type="http://schemas.openxmlformats.org/officeDocument/2006/relationships/hyperlink" Target="https://transparencia.finanzas.cdmx.gob.mx/repositorio/public/upload/repositorio/DGAyF/2023/scp/fracc_XVII/Fr17_2023_Sanciones.pdf" TargetMode="External"/><Relationship Id="rId101" Type="http://schemas.openxmlformats.org/officeDocument/2006/relationships/hyperlink" Target="https://transparencia.finanzas.cdmx.gob.mx/repositorio/public/upload/repositorio/DGAyF/2023/scp/fracc_XVII/Fr17_2023_Sanciones.pdf" TargetMode="External"/><Relationship Id="rId122"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perez_castillo_miriam_2023_T2.xlsx" TargetMode="External"/><Relationship Id="rId9" Type="http://schemas.openxmlformats.org/officeDocument/2006/relationships/hyperlink" Target="http://transparencia.finanzas.cdmx.gob.mx/repositorio/public/upload/repositorio/DGAyF/2021/scp/fracc_XVII/morales_varela_salvador_2020_T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131</v>
      </c>
      <c r="G8" s="7" t="s">
        <v>132</v>
      </c>
      <c r="H8" s="7" t="s">
        <v>133</v>
      </c>
      <c r="I8" s="7" t="s">
        <v>58</v>
      </c>
      <c r="J8" s="7" t="s">
        <v>86</v>
      </c>
      <c r="K8" s="7" t="s">
        <v>65</v>
      </c>
      <c r="L8" s="7" t="s">
        <v>241</v>
      </c>
      <c r="M8" s="6" t="str">
        <f ca="1">HYPERLINK("#"&amp;CELL("direccion",Tabla_472796!A4),"1")</f>
        <v>1</v>
      </c>
      <c r="N8" s="6" t="s">
        <v>254</v>
      </c>
      <c r="O8" s="6" t="s">
        <v>255</v>
      </c>
      <c r="P8" t="s">
        <v>71</v>
      </c>
      <c r="Q8" s="6" t="s">
        <v>84</v>
      </c>
      <c r="R8" s="3" t="s">
        <v>83</v>
      </c>
      <c r="S8" s="5">
        <v>45310</v>
      </c>
      <c r="T8" s="5">
        <v>45291</v>
      </c>
    </row>
    <row r="9" spans="1:21" x14ac:dyDescent="0.25">
      <c r="A9" s="7">
        <v>2023</v>
      </c>
      <c r="B9" s="5">
        <v>45200</v>
      </c>
      <c r="C9" s="5">
        <v>45291</v>
      </c>
      <c r="D9" s="7" t="s">
        <v>87</v>
      </c>
      <c r="E9" s="7" t="s">
        <v>88</v>
      </c>
      <c r="F9" s="7" t="s">
        <v>134</v>
      </c>
      <c r="G9" s="7" t="s">
        <v>135</v>
      </c>
      <c r="H9" s="7" t="s">
        <v>136</v>
      </c>
      <c r="I9" s="7" t="s">
        <v>59</v>
      </c>
      <c r="J9" s="7" t="s">
        <v>86</v>
      </c>
      <c r="K9" s="7" t="s">
        <v>65</v>
      </c>
      <c r="L9" s="7" t="s">
        <v>242</v>
      </c>
      <c r="M9" s="6" t="str">
        <f ca="1">HYPERLINK("#"&amp;CELL("direccion",Tabla_472796!A7),"2")</f>
        <v>2</v>
      </c>
      <c r="N9" s="6" t="s">
        <v>256</v>
      </c>
      <c r="O9" s="6" t="s">
        <v>257</v>
      </c>
      <c r="P9" s="7" t="s">
        <v>71</v>
      </c>
      <c r="Q9" s="6" t="s">
        <v>84</v>
      </c>
      <c r="R9" s="7" t="s">
        <v>83</v>
      </c>
      <c r="S9" s="5">
        <v>45310</v>
      </c>
      <c r="T9" s="5">
        <v>45291</v>
      </c>
    </row>
    <row r="10" spans="1:21" x14ac:dyDescent="0.25">
      <c r="A10" s="7">
        <v>2023</v>
      </c>
      <c r="B10" s="5">
        <v>45200</v>
      </c>
      <c r="C10" s="5">
        <v>45291</v>
      </c>
      <c r="D10" s="7" t="s">
        <v>89</v>
      </c>
      <c r="E10" s="7" t="s">
        <v>90</v>
      </c>
      <c r="F10" s="7" t="s">
        <v>137</v>
      </c>
      <c r="G10" s="7" t="s">
        <v>138</v>
      </c>
      <c r="H10" s="7" t="s">
        <v>139</v>
      </c>
      <c r="I10" s="7" t="s">
        <v>59</v>
      </c>
      <c r="J10" s="7" t="s">
        <v>86</v>
      </c>
      <c r="K10" s="7" t="s">
        <v>65</v>
      </c>
      <c r="L10" s="7" t="s">
        <v>243</v>
      </c>
      <c r="M10" s="6" t="str">
        <f ca="1">HYPERLINK("#"&amp;CELL("direccion",Tabla_472796!A10),"3")</f>
        <v>3</v>
      </c>
      <c r="N10" s="6" t="s">
        <v>258</v>
      </c>
      <c r="O10" s="6" t="s">
        <v>259</v>
      </c>
      <c r="P10" s="7" t="s">
        <v>71</v>
      </c>
      <c r="Q10" s="6" t="s">
        <v>84</v>
      </c>
      <c r="R10" s="7" t="s">
        <v>83</v>
      </c>
      <c r="S10" s="5">
        <v>45310</v>
      </c>
      <c r="T10" s="5">
        <v>45291</v>
      </c>
    </row>
    <row r="11" spans="1:21" x14ac:dyDescent="0.25">
      <c r="A11" s="7">
        <v>2023</v>
      </c>
      <c r="B11" s="5">
        <v>45200</v>
      </c>
      <c r="C11" s="5">
        <v>45291</v>
      </c>
      <c r="D11" s="7" t="s">
        <v>89</v>
      </c>
      <c r="E11" s="7" t="s">
        <v>91</v>
      </c>
      <c r="F11" s="7" t="s">
        <v>140</v>
      </c>
      <c r="G11" s="7" t="s">
        <v>141</v>
      </c>
      <c r="H11" s="7" t="s">
        <v>142</v>
      </c>
      <c r="I11" s="7" t="s">
        <v>59</v>
      </c>
      <c r="J11" s="7" t="s">
        <v>86</v>
      </c>
      <c r="K11" s="7" t="s">
        <v>65</v>
      </c>
      <c r="L11" s="7" t="s">
        <v>241</v>
      </c>
      <c r="M11" s="6" t="str">
        <f ca="1">HYPERLINK("#"&amp;CELL("direccion",Tabla_472796!A13),"4")</f>
        <v>4</v>
      </c>
      <c r="N11" s="6" t="s">
        <v>260</v>
      </c>
      <c r="O11" s="6" t="s">
        <v>261</v>
      </c>
      <c r="P11" s="7" t="s">
        <v>71</v>
      </c>
      <c r="Q11" s="6" t="s">
        <v>84</v>
      </c>
      <c r="R11" s="7" t="s">
        <v>83</v>
      </c>
      <c r="S11" s="5">
        <v>45310</v>
      </c>
      <c r="T11" s="5">
        <v>45291</v>
      </c>
    </row>
    <row r="12" spans="1:21" x14ac:dyDescent="0.25">
      <c r="A12" s="7">
        <v>2023</v>
      </c>
      <c r="B12" s="5">
        <v>45200</v>
      </c>
      <c r="C12" s="5">
        <v>45291</v>
      </c>
      <c r="D12" s="7" t="s">
        <v>87</v>
      </c>
      <c r="E12" s="7" t="s">
        <v>92</v>
      </c>
      <c r="F12" s="7" t="s">
        <v>143</v>
      </c>
      <c r="G12" s="7" t="s">
        <v>144</v>
      </c>
      <c r="H12" s="7" t="s">
        <v>145</v>
      </c>
      <c r="I12" s="7" t="s">
        <v>58</v>
      </c>
      <c r="J12" s="7" t="s">
        <v>86</v>
      </c>
      <c r="K12" s="7" t="s">
        <v>65</v>
      </c>
      <c r="L12" s="7" t="s">
        <v>244</v>
      </c>
      <c r="M12" s="6" t="str">
        <f ca="1">HYPERLINK("#"&amp;CELL("direccion",Tabla_472796!A16),"5")</f>
        <v>5</v>
      </c>
      <c r="N12" s="6" t="s">
        <v>262</v>
      </c>
      <c r="O12" s="6" t="s">
        <v>263</v>
      </c>
      <c r="P12" s="7" t="s">
        <v>71</v>
      </c>
      <c r="Q12" s="6" t="s">
        <v>84</v>
      </c>
      <c r="R12" s="7" t="s">
        <v>83</v>
      </c>
      <c r="S12" s="5">
        <v>45310</v>
      </c>
      <c r="T12" s="5">
        <v>45291</v>
      </c>
    </row>
    <row r="13" spans="1:21" x14ac:dyDescent="0.25">
      <c r="A13" s="7">
        <v>2023</v>
      </c>
      <c r="B13" s="5">
        <v>45200</v>
      </c>
      <c r="C13" s="5">
        <v>45291</v>
      </c>
      <c r="D13" s="7" t="s">
        <v>87</v>
      </c>
      <c r="E13" s="7" t="s">
        <v>93</v>
      </c>
      <c r="F13" s="7" t="s">
        <v>146</v>
      </c>
      <c r="G13" s="7" t="s">
        <v>147</v>
      </c>
      <c r="H13" s="7" t="s">
        <v>148</v>
      </c>
      <c r="I13" s="7" t="s">
        <v>59</v>
      </c>
      <c r="J13" s="7" t="s">
        <v>86</v>
      </c>
      <c r="K13" s="7" t="s">
        <v>65</v>
      </c>
      <c r="L13" s="7" t="s">
        <v>241</v>
      </c>
      <c r="M13" s="6" t="str">
        <f ca="1">HYPERLINK("#"&amp;CELL("direccion",Tabla_472796!A19),"6")</f>
        <v>6</v>
      </c>
      <c r="N13" s="6" t="s">
        <v>264</v>
      </c>
      <c r="O13" s="6" t="s">
        <v>265</v>
      </c>
      <c r="P13" s="7" t="s">
        <v>71</v>
      </c>
      <c r="Q13" s="6" t="s">
        <v>84</v>
      </c>
      <c r="R13" s="7" t="s">
        <v>83</v>
      </c>
      <c r="S13" s="5">
        <v>45310</v>
      </c>
      <c r="T13" s="5">
        <v>45291</v>
      </c>
    </row>
    <row r="14" spans="1:21" x14ac:dyDescent="0.25">
      <c r="A14" s="7">
        <v>2023</v>
      </c>
      <c r="B14" s="5">
        <v>45200</v>
      </c>
      <c r="C14" s="5">
        <v>45291</v>
      </c>
      <c r="D14" s="7" t="s">
        <v>94</v>
      </c>
      <c r="E14" s="7" t="s">
        <v>95</v>
      </c>
      <c r="F14" s="7" t="s">
        <v>149</v>
      </c>
      <c r="G14" s="7" t="s">
        <v>150</v>
      </c>
      <c r="H14" s="7" t="s">
        <v>151</v>
      </c>
      <c r="I14" s="7" t="s">
        <v>58</v>
      </c>
      <c r="J14" s="7" t="s">
        <v>86</v>
      </c>
      <c r="K14" s="7" t="s">
        <v>65</v>
      </c>
      <c r="L14" s="7" t="s">
        <v>241</v>
      </c>
      <c r="M14" s="6" t="str">
        <f ca="1">HYPERLINK("#"&amp;CELL("direccion",Tabla_472796!A22),"7")</f>
        <v>7</v>
      </c>
      <c r="N14" s="6" t="s">
        <v>266</v>
      </c>
      <c r="O14" s="6" t="s">
        <v>267</v>
      </c>
      <c r="P14" s="7" t="s">
        <v>71</v>
      </c>
      <c r="Q14" s="6" t="s">
        <v>84</v>
      </c>
      <c r="R14" s="7" t="s">
        <v>83</v>
      </c>
      <c r="S14" s="5">
        <v>45310</v>
      </c>
      <c r="T14" s="5">
        <v>45291</v>
      </c>
    </row>
    <row r="15" spans="1:21" x14ac:dyDescent="0.25">
      <c r="A15" s="7">
        <v>2023</v>
      </c>
      <c r="B15" s="5">
        <v>45200</v>
      </c>
      <c r="C15" s="5">
        <v>45291</v>
      </c>
      <c r="D15" s="7" t="s">
        <v>89</v>
      </c>
      <c r="E15" s="7" t="s">
        <v>96</v>
      </c>
      <c r="F15" s="7" t="s">
        <v>152</v>
      </c>
      <c r="G15" s="7" t="s">
        <v>153</v>
      </c>
      <c r="H15" s="7" t="s">
        <v>154</v>
      </c>
      <c r="I15" s="7" t="s">
        <v>58</v>
      </c>
      <c r="J15" s="7" t="s">
        <v>86</v>
      </c>
      <c r="K15" s="7" t="s">
        <v>65</v>
      </c>
      <c r="L15" s="7" t="s">
        <v>245</v>
      </c>
      <c r="M15" s="6" t="str">
        <f ca="1">HYPERLINK("#"&amp;CELL("direccion",Tabla_472796!A25),"8")</f>
        <v>8</v>
      </c>
      <c r="N15" s="6" t="s">
        <v>268</v>
      </c>
      <c r="O15" s="6" t="s">
        <v>269</v>
      </c>
      <c r="P15" s="7" t="s">
        <v>71</v>
      </c>
      <c r="Q15" s="6" t="s">
        <v>84</v>
      </c>
      <c r="R15" s="7" t="s">
        <v>83</v>
      </c>
      <c r="S15" s="5">
        <v>45310</v>
      </c>
      <c r="T15" s="5">
        <v>45291</v>
      </c>
    </row>
    <row r="16" spans="1:21" x14ac:dyDescent="0.25">
      <c r="A16" s="7">
        <v>2023</v>
      </c>
      <c r="B16" s="5">
        <v>45200</v>
      </c>
      <c r="C16" s="5">
        <v>45291</v>
      </c>
      <c r="D16" s="7" t="s">
        <v>87</v>
      </c>
      <c r="E16" s="7" t="s">
        <v>97</v>
      </c>
      <c r="F16" s="7" t="s">
        <v>155</v>
      </c>
      <c r="G16" s="7" t="s">
        <v>156</v>
      </c>
      <c r="H16" s="7" t="s">
        <v>157</v>
      </c>
      <c r="I16" s="7" t="s">
        <v>58</v>
      </c>
      <c r="J16" s="7" t="s">
        <v>86</v>
      </c>
      <c r="K16" s="7" t="s">
        <v>65</v>
      </c>
      <c r="L16" s="7" t="s">
        <v>245</v>
      </c>
      <c r="M16" s="6" t="str">
        <f ca="1">HYPERLINK("#"&amp;CELL("direccion",Tabla_472796!A28),"9")</f>
        <v>9</v>
      </c>
      <c r="N16" s="6" t="s">
        <v>270</v>
      </c>
      <c r="O16" s="6" t="s">
        <v>271</v>
      </c>
      <c r="P16" s="7" t="s">
        <v>71</v>
      </c>
      <c r="Q16" s="6" t="s">
        <v>84</v>
      </c>
      <c r="R16" s="7" t="s">
        <v>83</v>
      </c>
      <c r="S16" s="5">
        <v>45310</v>
      </c>
      <c r="T16" s="5">
        <v>45291</v>
      </c>
    </row>
    <row r="17" spans="1:20" x14ac:dyDescent="0.25">
      <c r="A17" s="7">
        <v>2023</v>
      </c>
      <c r="B17" s="5">
        <v>45200</v>
      </c>
      <c r="C17" s="5">
        <v>45291</v>
      </c>
      <c r="D17" s="7" t="s">
        <v>94</v>
      </c>
      <c r="E17" s="7" t="s">
        <v>98</v>
      </c>
      <c r="F17" s="7" t="s">
        <v>158</v>
      </c>
      <c r="G17" s="7" t="s">
        <v>159</v>
      </c>
      <c r="H17" s="7" t="s">
        <v>144</v>
      </c>
      <c r="I17" s="7" t="s">
        <v>59</v>
      </c>
      <c r="J17" s="7" t="s">
        <v>86</v>
      </c>
      <c r="K17" s="7" t="s">
        <v>65</v>
      </c>
      <c r="L17" s="7" t="s">
        <v>243</v>
      </c>
      <c r="M17" s="6" t="str">
        <f ca="1">HYPERLINK("#"&amp;CELL("direccion",Tabla_472796!A31),"10")</f>
        <v>10</v>
      </c>
      <c r="N17" s="6" t="s">
        <v>272</v>
      </c>
      <c r="O17" s="6" t="s">
        <v>273</v>
      </c>
      <c r="P17" s="7" t="s">
        <v>71</v>
      </c>
      <c r="Q17" s="6" t="s">
        <v>84</v>
      </c>
      <c r="R17" s="7" t="s">
        <v>83</v>
      </c>
      <c r="S17" s="5">
        <v>45310</v>
      </c>
      <c r="T17" s="5">
        <v>45291</v>
      </c>
    </row>
    <row r="18" spans="1:20" x14ac:dyDescent="0.25">
      <c r="A18" s="7">
        <v>2023</v>
      </c>
      <c r="B18" s="5">
        <v>45200</v>
      </c>
      <c r="C18" s="5">
        <v>45291</v>
      </c>
      <c r="D18" s="7" t="s">
        <v>94</v>
      </c>
      <c r="E18" s="7" t="s">
        <v>99</v>
      </c>
      <c r="F18" s="7" t="s">
        <v>160</v>
      </c>
      <c r="G18" s="7" t="s">
        <v>161</v>
      </c>
      <c r="H18" s="7" t="s">
        <v>162</v>
      </c>
      <c r="I18" s="7" t="s">
        <v>59</v>
      </c>
      <c r="J18" s="7" t="s">
        <v>86</v>
      </c>
      <c r="K18" s="7" t="s">
        <v>65</v>
      </c>
      <c r="L18" s="7" t="s">
        <v>246</v>
      </c>
      <c r="M18" s="6" t="str">
        <f ca="1">HYPERLINK("#"&amp;CELL("direccion",Tabla_472796!A34),"11")</f>
        <v>11</v>
      </c>
      <c r="N18" s="6" t="s">
        <v>274</v>
      </c>
      <c r="O18" s="6" t="s">
        <v>275</v>
      </c>
      <c r="P18" s="7" t="s">
        <v>71</v>
      </c>
      <c r="Q18" s="6" t="s">
        <v>84</v>
      </c>
      <c r="R18" s="7" t="s">
        <v>83</v>
      </c>
      <c r="S18" s="5">
        <v>45310</v>
      </c>
      <c r="T18" s="5">
        <v>45291</v>
      </c>
    </row>
    <row r="19" spans="1:20" x14ac:dyDescent="0.25">
      <c r="A19" s="7">
        <v>2023</v>
      </c>
      <c r="B19" s="5">
        <v>45200</v>
      </c>
      <c r="C19" s="5">
        <v>45291</v>
      </c>
      <c r="D19" s="7" t="s">
        <v>94</v>
      </c>
      <c r="E19" s="7" t="s">
        <v>100</v>
      </c>
      <c r="F19" s="7" t="s">
        <v>163</v>
      </c>
      <c r="G19" s="7" t="s">
        <v>164</v>
      </c>
      <c r="H19" s="7" t="s">
        <v>165</v>
      </c>
      <c r="I19" s="7" t="s">
        <v>58</v>
      </c>
      <c r="J19" s="7" t="s">
        <v>86</v>
      </c>
      <c r="K19" s="7" t="s">
        <v>65</v>
      </c>
      <c r="L19" s="7" t="s">
        <v>243</v>
      </c>
      <c r="M19" s="6" t="str">
        <f ca="1">HYPERLINK("#"&amp;CELL("direccion",Tabla_472796!A37),"12")</f>
        <v>12</v>
      </c>
      <c r="N19" s="6" t="s">
        <v>276</v>
      </c>
      <c r="O19" s="6" t="s">
        <v>277</v>
      </c>
      <c r="P19" s="7" t="s">
        <v>71</v>
      </c>
      <c r="Q19" s="6" t="s">
        <v>84</v>
      </c>
      <c r="R19" s="7" t="s">
        <v>83</v>
      </c>
      <c r="S19" s="5">
        <v>45310</v>
      </c>
      <c r="T19" s="5">
        <v>45291</v>
      </c>
    </row>
    <row r="20" spans="1:20" x14ac:dyDescent="0.25">
      <c r="A20" s="7">
        <v>2023</v>
      </c>
      <c r="B20" s="5">
        <v>45200</v>
      </c>
      <c r="C20" s="5">
        <v>45291</v>
      </c>
      <c r="D20" s="7" t="s">
        <v>87</v>
      </c>
      <c r="E20" s="7" t="s">
        <v>101</v>
      </c>
      <c r="F20" s="7" t="s">
        <v>166</v>
      </c>
      <c r="G20" s="7" t="s">
        <v>136</v>
      </c>
      <c r="H20" s="7" t="s">
        <v>167</v>
      </c>
      <c r="I20" s="7" t="s">
        <v>59</v>
      </c>
      <c r="J20" s="7" t="s">
        <v>86</v>
      </c>
      <c r="K20" s="7" t="s">
        <v>65</v>
      </c>
      <c r="L20" s="7" t="s">
        <v>246</v>
      </c>
      <c r="M20" s="6" t="str">
        <f ca="1">HYPERLINK("#"&amp;CELL("direccion",Tabla_472796!A40),"13")</f>
        <v>13</v>
      </c>
      <c r="N20" s="6" t="s">
        <v>278</v>
      </c>
      <c r="O20" s="6" t="s">
        <v>279</v>
      </c>
      <c r="P20" s="7" t="s">
        <v>71</v>
      </c>
      <c r="Q20" s="6" t="s">
        <v>84</v>
      </c>
      <c r="R20" s="7" t="s">
        <v>83</v>
      </c>
      <c r="S20" s="5">
        <v>45310</v>
      </c>
      <c r="T20" s="5">
        <v>45291</v>
      </c>
    </row>
    <row r="21" spans="1:20" x14ac:dyDescent="0.25">
      <c r="A21" s="7">
        <v>2023</v>
      </c>
      <c r="B21" s="5">
        <v>45200</v>
      </c>
      <c r="C21" s="5">
        <v>45291</v>
      </c>
      <c r="D21" s="7" t="s">
        <v>94</v>
      </c>
      <c r="E21" s="7" t="s">
        <v>102</v>
      </c>
      <c r="F21" s="7" t="s">
        <v>168</v>
      </c>
      <c r="G21" s="7" t="s">
        <v>138</v>
      </c>
      <c r="H21" s="7" t="s">
        <v>169</v>
      </c>
      <c r="I21" s="7" t="s">
        <v>59</v>
      </c>
      <c r="J21" s="7" t="s">
        <v>86</v>
      </c>
      <c r="K21" s="7" t="s">
        <v>65</v>
      </c>
      <c r="L21" s="7" t="s">
        <v>247</v>
      </c>
      <c r="M21" s="6" t="str">
        <f ca="1">HYPERLINK("#"&amp;CELL("direccion",Tabla_472796!A43),"14")</f>
        <v>14</v>
      </c>
      <c r="N21" s="6" t="s">
        <v>280</v>
      </c>
      <c r="O21" s="6" t="s">
        <v>281</v>
      </c>
      <c r="P21" s="7" t="s">
        <v>71</v>
      </c>
      <c r="Q21" s="6" t="s">
        <v>84</v>
      </c>
      <c r="R21" s="7" t="s">
        <v>83</v>
      </c>
      <c r="S21" s="5">
        <v>45310</v>
      </c>
      <c r="T21" s="5">
        <v>45291</v>
      </c>
    </row>
    <row r="22" spans="1:20" x14ac:dyDescent="0.25">
      <c r="A22" s="7">
        <v>2023</v>
      </c>
      <c r="B22" s="5">
        <v>45200</v>
      </c>
      <c r="C22" s="5">
        <v>45291</v>
      </c>
      <c r="D22" s="7" t="s">
        <v>94</v>
      </c>
      <c r="E22" s="7" t="s">
        <v>103</v>
      </c>
      <c r="F22" s="7" t="s">
        <v>170</v>
      </c>
      <c r="G22" s="7" t="s">
        <v>171</v>
      </c>
      <c r="H22" s="7" t="s">
        <v>172</v>
      </c>
      <c r="I22" s="7" t="s">
        <v>58</v>
      </c>
      <c r="J22" s="7" t="s">
        <v>86</v>
      </c>
      <c r="K22" s="7" t="s">
        <v>65</v>
      </c>
      <c r="L22" s="7" t="s">
        <v>241</v>
      </c>
      <c r="M22" s="6" t="str">
        <f ca="1">HYPERLINK("#"&amp;CELL("direccion",Tabla_472796!A46),"15")</f>
        <v>15</v>
      </c>
      <c r="N22" s="6" t="s">
        <v>282</v>
      </c>
      <c r="O22" s="6" t="s">
        <v>283</v>
      </c>
      <c r="P22" s="7" t="s">
        <v>71</v>
      </c>
      <c r="Q22" s="6" t="s">
        <v>84</v>
      </c>
      <c r="R22" s="7" t="s">
        <v>83</v>
      </c>
      <c r="S22" s="5">
        <v>45310</v>
      </c>
      <c r="T22" s="5">
        <v>45291</v>
      </c>
    </row>
    <row r="23" spans="1:20" x14ac:dyDescent="0.25">
      <c r="A23" s="7">
        <v>2023</v>
      </c>
      <c r="B23" s="5">
        <v>45200</v>
      </c>
      <c r="C23" s="5">
        <v>45291</v>
      </c>
      <c r="D23" s="7" t="s">
        <v>89</v>
      </c>
      <c r="E23" s="7" t="s">
        <v>104</v>
      </c>
      <c r="F23" s="7" t="s">
        <v>173</v>
      </c>
      <c r="G23" s="7" t="s">
        <v>174</v>
      </c>
      <c r="H23" s="7" t="s">
        <v>175</v>
      </c>
      <c r="I23" s="7" t="s">
        <v>58</v>
      </c>
      <c r="J23" s="7" t="s">
        <v>86</v>
      </c>
      <c r="K23" s="7" t="s">
        <v>65</v>
      </c>
      <c r="L23" s="7" t="s">
        <v>245</v>
      </c>
      <c r="M23" s="6" t="str">
        <f ca="1">HYPERLINK("#"&amp;CELL("direccion",Tabla_472796!A49),"16")</f>
        <v>16</v>
      </c>
      <c r="N23" s="6" t="s">
        <v>284</v>
      </c>
      <c r="O23" s="6" t="s">
        <v>285</v>
      </c>
      <c r="P23" s="7" t="s">
        <v>71</v>
      </c>
      <c r="Q23" s="6" t="s">
        <v>84</v>
      </c>
      <c r="R23" s="7" t="s">
        <v>83</v>
      </c>
      <c r="S23" s="5">
        <v>45310</v>
      </c>
      <c r="T23" s="5">
        <v>45291</v>
      </c>
    </row>
    <row r="24" spans="1:20" x14ac:dyDescent="0.25">
      <c r="A24" s="7">
        <v>2023</v>
      </c>
      <c r="B24" s="5">
        <v>45200</v>
      </c>
      <c r="C24" s="5">
        <v>45291</v>
      </c>
      <c r="D24" s="7" t="s">
        <v>87</v>
      </c>
      <c r="E24" s="7" t="s">
        <v>105</v>
      </c>
      <c r="F24" s="7" t="s">
        <v>176</v>
      </c>
      <c r="G24" s="7" t="s">
        <v>177</v>
      </c>
      <c r="H24" s="7" t="s">
        <v>178</v>
      </c>
      <c r="I24" s="7" t="s">
        <v>59</v>
      </c>
      <c r="J24" s="7" t="s">
        <v>86</v>
      </c>
      <c r="K24" s="7" t="s">
        <v>65</v>
      </c>
      <c r="L24" s="7" t="s">
        <v>248</v>
      </c>
      <c r="M24" s="6" t="str">
        <f ca="1">HYPERLINK("#"&amp;CELL("direccion",Tabla_472796!A52),"17")</f>
        <v>17</v>
      </c>
      <c r="N24" s="6" t="s">
        <v>286</v>
      </c>
      <c r="O24" s="6" t="s">
        <v>287</v>
      </c>
      <c r="P24" s="7" t="s">
        <v>71</v>
      </c>
      <c r="Q24" s="6" t="s">
        <v>84</v>
      </c>
      <c r="R24" s="7" t="s">
        <v>83</v>
      </c>
      <c r="S24" s="5">
        <v>45310</v>
      </c>
      <c r="T24" s="5">
        <v>45291</v>
      </c>
    </row>
    <row r="25" spans="1:20" x14ac:dyDescent="0.25">
      <c r="A25" s="7">
        <v>2023</v>
      </c>
      <c r="B25" s="5">
        <v>45200</v>
      </c>
      <c r="C25" s="5">
        <v>45291</v>
      </c>
      <c r="D25" s="7" t="s">
        <v>94</v>
      </c>
      <c r="E25" s="7" t="s">
        <v>106</v>
      </c>
      <c r="F25" s="7" t="s">
        <v>179</v>
      </c>
      <c r="G25" s="7" t="s">
        <v>180</v>
      </c>
      <c r="H25" s="7" t="s">
        <v>181</v>
      </c>
      <c r="I25" s="7" t="s">
        <v>59</v>
      </c>
      <c r="J25" s="7" t="s">
        <v>86</v>
      </c>
      <c r="K25" s="7" t="s">
        <v>65</v>
      </c>
      <c r="L25" s="7" t="s">
        <v>246</v>
      </c>
      <c r="M25" s="6" t="str">
        <f ca="1">HYPERLINK("#"&amp;CELL("direccion",Tabla_472796!A55),"18")</f>
        <v>18</v>
      </c>
      <c r="N25" s="6" t="s">
        <v>288</v>
      </c>
      <c r="O25" s="6" t="s">
        <v>289</v>
      </c>
      <c r="P25" s="7" t="s">
        <v>71</v>
      </c>
      <c r="Q25" s="6" t="s">
        <v>84</v>
      </c>
      <c r="R25" s="7" t="s">
        <v>83</v>
      </c>
      <c r="S25" s="5">
        <v>45310</v>
      </c>
      <c r="T25" s="5">
        <v>45291</v>
      </c>
    </row>
    <row r="26" spans="1:20" x14ac:dyDescent="0.25">
      <c r="A26" s="7">
        <v>2023</v>
      </c>
      <c r="B26" s="5">
        <v>45200</v>
      </c>
      <c r="C26" s="5">
        <v>45291</v>
      </c>
      <c r="D26" s="7" t="s">
        <v>94</v>
      </c>
      <c r="E26" s="7" t="s">
        <v>107</v>
      </c>
      <c r="F26" s="7" t="s">
        <v>182</v>
      </c>
      <c r="G26" s="7" t="s">
        <v>183</v>
      </c>
      <c r="H26" s="7" t="s">
        <v>148</v>
      </c>
      <c r="I26" s="7" t="s">
        <v>59</v>
      </c>
      <c r="J26" s="7" t="s">
        <v>86</v>
      </c>
      <c r="K26" s="7" t="s">
        <v>65</v>
      </c>
      <c r="L26" s="7" t="s">
        <v>246</v>
      </c>
      <c r="M26" s="6" t="str">
        <f ca="1">HYPERLINK("#"&amp;CELL("direccion",Tabla_472796!A58),"19")</f>
        <v>19</v>
      </c>
      <c r="N26" s="6" t="s">
        <v>290</v>
      </c>
      <c r="O26" s="6" t="s">
        <v>291</v>
      </c>
      <c r="P26" s="7" t="s">
        <v>71</v>
      </c>
      <c r="Q26" s="6" t="s">
        <v>84</v>
      </c>
      <c r="R26" s="7" t="s">
        <v>83</v>
      </c>
      <c r="S26" s="5">
        <v>45310</v>
      </c>
      <c r="T26" s="5">
        <v>45291</v>
      </c>
    </row>
    <row r="27" spans="1:20" x14ac:dyDescent="0.25">
      <c r="A27" s="7">
        <v>2023</v>
      </c>
      <c r="B27" s="5">
        <v>45200</v>
      </c>
      <c r="C27" s="5">
        <v>45291</v>
      </c>
      <c r="D27" s="7" t="s">
        <v>87</v>
      </c>
      <c r="E27" s="7" t="s">
        <v>108</v>
      </c>
      <c r="F27" s="7" t="s">
        <v>184</v>
      </c>
      <c r="G27" s="7" t="s">
        <v>185</v>
      </c>
      <c r="H27" s="7" t="s">
        <v>186</v>
      </c>
      <c r="I27" s="7" t="s">
        <v>59</v>
      </c>
      <c r="J27" s="7" t="s">
        <v>86</v>
      </c>
      <c r="K27" s="7" t="s">
        <v>66</v>
      </c>
      <c r="L27" s="7" t="s">
        <v>249</v>
      </c>
      <c r="M27" s="6" t="str">
        <f ca="1">HYPERLINK("#"&amp;CELL("direccion",Tabla_472796!A61),"20")</f>
        <v>20</v>
      </c>
      <c r="N27" s="6" t="s">
        <v>292</v>
      </c>
      <c r="O27" s="6" t="s">
        <v>293</v>
      </c>
      <c r="P27" s="7" t="s">
        <v>71</v>
      </c>
      <c r="Q27" s="6" t="s">
        <v>84</v>
      </c>
      <c r="R27" s="7" t="s">
        <v>83</v>
      </c>
      <c r="S27" s="5">
        <v>45310</v>
      </c>
      <c r="T27" s="5">
        <v>45291</v>
      </c>
    </row>
    <row r="28" spans="1:20" x14ac:dyDescent="0.25">
      <c r="A28" s="7">
        <v>2023</v>
      </c>
      <c r="B28" s="5">
        <v>45200</v>
      </c>
      <c r="C28" s="5">
        <v>45291</v>
      </c>
      <c r="D28" s="7" t="s">
        <v>94</v>
      </c>
      <c r="E28" s="7" t="s">
        <v>109</v>
      </c>
      <c r="F28" s="7" t="s">
        <v>187</v>
      </c>
      <c r="G28" s="7" t="s">
        <v>188</v>
      </c>
      <c r="H28" s="7" t="s">
        <v>189</v>
      </c>
      <c r="I28" s="7" t="s">
        <v>59</v>
      </c>
      <c r="J28" s="7" t="s">
        <v>86</v>
      </c>
      <c r="K28" s="7" t="s">
        <v>65</v>
      </c>
      <c r="L28" s="7" t="s">
        <v>248</v>
      </c>
      <c r="M28" s="6" t="str">
        <f ca="1">HYPERLINK("#"&amp;CELL("direccion",Tabla_472796!A64),"21")</f>
        <v>21</v>
      </c>
      <c r="N28" s="6" t="s">
        <v>294</v>
      </c>
      <c r="O28" s="6" t="s">
        <v>295</v>
      </c>
      <c r="P28" s="7" t="s">
        <v>71</v>
      </c>
      <c r="Q28" s="6" t="s">
        <v>84</v>
      </c>
      <c r="R28" s="7" t="s">
        <v>83</v>
      </c>
      <c r="S28" s="5">
        <v>45310</v>
      </c>
      <c r="T28" s="5">
        <v>45291</v>
      </c>
    </row>
    <row r="29" spans="1:20" x14ac:dyDescent="0.25">
      <c r="A29" s="7">
        <v>2023</v>
      </c>
      <c r="B29" s="5">
        <v>45200</v>
      </c>
      <c r="C29" s="5">
        <v>45291</v>
      </c>
      <c r="D29" s="7" t="s">
        <v>94</v>
      </c>
      <c r="E29" s="7" t="s">
        <v>110</v>
      </c>
      <c r="F29" s="7" t="s">
        <v>190</v>
      </c>
      <c r="G29" s="7" t="s">
        <v>191</v>
      </c>
      <c r="H29" s="7" t="s">
        <v>192</v>
      </c>
      <c r="I29" s="7" t="s">
        <v>59</v>
      </c>
      <c r="J29" s="7" t="s">
        <v>86</v>
      </c>
      <c r="K29" s="7" t="s">
        <v>65</v>
      </c>
      <c r="L29" s="7" t="s">
        <v>249</v>
      </c>
      <c r="M29" s="6" t="str">
        <f ca="1">HYPERLINK("#"&amp;CELL("direccion",Tabla_472796!A67),"22")</f>
        <v>22</v>
      </c>
      <c r="N29" s="6" t="s">
        <v>296</v>
      </c>
      <c r="O29" s="6" t="s">
        <v>297</v>
      </c>
      <c r="P29" s="7" t="s">
        <v>71</v>
      </c>
      <c r="Q29" s="6" t="s">
        <v>84</v>
      </c>
      <c r="R29" s="7" t="s">
        <v>83</v>
      </c>
      <c r="S29" s="5">
        <v>45310</v>
      </c>
      <c r="T29" s="5">
        <v>45291</v>
      </c>
    </row>
    <row r="30" spans="1:20" x14ac:dyDescent="0.25">
      <c r="A30" s="7">
        <v>2023</v>
      </c>
      <c r="B30" s="5">
        <v>45200</v>
      </c>
      <c r="C30" s="5">
        <v>45291</v>
      </c>
      <c r="D30" s="7" t="s">
        <v>94</v>
      </c>
      <c r="E30" s="7" t="s">
        <v>111</v>
      </c>
      <c r="F30" s="7" t="s">
        <v>193</v>
      </c>
      <c r="G30" s="7" t="s">
        <v>194</v>
      </c>
      <c r="H30" s="7" t="s">
        <v>135</v>
      </c>
      <c r="I30" s="7" t="s">
        <v>59</v>
      </c>
      <c r="J30" s="7" t="s">
        <v>86</v>
      </c>
      <c r="K30" s="7" t="s">
        <v>66</v>
      </c>
      <c r="L30" s="7" t="s">
        <v>241</v>
      </c>
      <c r="M30" s="6" t="str">
        <f ca="1">HYPERLINK("#"&amp;CELL("direccion",Tabla_472796!A70),"23")</f>
        <v>23</v>
      </c>
      <c r="N30" s="6" t="s">
        <v>298</v>
      </c>
      <c r="O30" s="6" t="s">
        <v>299</v>
      </c>
      <c r="P30" s="7" t="s">
        <v>71</v>
      </c>
      <c r="Q30" s="6" t="s">
        <v>84</v>
      </c>
      <c r="R30" s="7" t="s">
        <v>83</v>
      </c>
      <c r="S30" s="5">
        <v>45310</v>
      </c>
      <c r="T30" s="5">
        <v>45291</v>
      </c>
    </row>
    <row r="31" spans="1:20" x14ac:dyDescent="0.25">
      <c r="A31" s="7">
        <v>2023</v>
      </c>
      <c r="B31" s="5">
        <v>45200</v>
      </c>
      <c r="C31" s="5">
        <v>45291</v>
      </c>
      <c r="D31" s="7" t="s">
        <v>89</v>
      </c>
      <c r="E31" s="7" t="s">
        <v>112</v>
      </c>
      <c r="F31" s="7" t="s">
        <v>195</v>
      </c>
      <c r="G31" s="7" t="s">
        <v>196</v>
      </c>
      <c r="H31" s="7" t="s">
        <v>197</v>
      </c>
      <c r="I31" s="7" t="s">
        <v>59</v>
      </c>
      <c r="J31" s="7" t="s">
        <v>86</v>
      </c>
      <c r="K31" s="7" t="s">
        <v>66</v>
      </c>
      <c r="L31" s="7" t="s">
        <v>241</v>
      </c>
      <c r="M31" s="6" t="str">
        <f ca="1">HYPERLINK("#"&amp;CELL("direccion",Tabla_472796!A73),"24")</f>
        <v>24</v>
      </c>
      <c r="N31" s="6" t="s">
        <v>300</v>
      </c>
      <c r="O31" s="6" t="s">
        <v>301</v>
      </c>
      <c r="P31" s="7" t="s">
        <v>71</v>
      </c>
      <c r="Q31" s="6" t="s">
        <v>84</v>
      </c>
      <c r="R31" s="7" t="s">
        <v>83</v>
      </c>
      <c r="S31" s="5">
        <v>45310</v>
      </c>
      <c r="T31" s="5">
        <v>45291</v>
      </c>
    </row>
    <row r="32" spans="1:20" x14ac:dyDescent="0.25">
      <c r="A32" s="7">
        <v>2023</v>
      </c>
      <c r="B32" s="5">
        <v>45200</v>
      </c>
      <c r="C32" s="5">
        <v>45291</v>
      </c>
      <c r="D32" s="7" t="s">
        <v>87</v>
      </c>
      <c r="E32" s="7" t="s">
        <v>113</v>
      </c>
      <c r="F32" s="7" t="s">
        <v>131</v>
      </c>
      <c r="G32" s="7" t="s">
        <v>198</v>
      </c>
      <c r="H32" s="7" t="s">
        <v>199</v>
      </c>
      <c r="I32" s="7" t="s">
        <v>58</v>
      </c>
      <c r="J32" s="7" t="s">
        <v>86</v>
      </c>
      <c r="K32" s="7" t="s">
        <v>65</v>
      </c>
      <c r="L32" s="7" t="s">
        <v>248</v>
      </c>
      <c r="M32" s="6" t="str">
        <f ca="1">HYPERLINK("#"&amp;CELL("direccion",Tabla_472796!A76),"25")</f>
        <v>25</v>
      </c>
      <c r="N32" s="6" t="s">
        <v>302</v>
      </c>
      <c r="O32" s="6" t="s">
        <v>303</v>
      </c>
      <c r="P32" s="7" t="s">
        <v>71</v>
      </c>
      <c r="Q32" s="6" t="s">
        <v>84</v>
      </c>
      <c r="R32" s="7" t="s">
        <v>83</v>
      </c>
      <c r="S32" s="5">
        <v>45310</v>
      </c>
      <c r="T32" s="5">
        <v>45291</v>
      </c>
    </row>
    <row r="33" spans="1:21" x14ac:dyDescent="0.25">
      <c r="A33" s="7">
        <v>2023</v>
      </c>
      <c r="B33" s="5">
        <v>45200</v>
      </c>
      <c r="C33" s="5">
        <v>45291</v>
      </c>
      <c r="D33" s="7" t="s">
        <v>94</v>
      </c>
      <c r="E33" s="7" t="s">
        <v>114</v>
      </c>
      <c r="F33" s="7" t="s">
        <v>200</v>
      </c>
      <c r="G33" s="7" t="s">
        <v>201</v>
      </c>
      <c r="H33" s="7" t="s">
        <v>144</v>
      </c>
      <c r="I33" s="7" t="s">
        <v>59</v>
      </c>
      <c r="J33" s="7" t="s">
        <v>86</v>
      </c>
      <c r="K33" s="7" t="s">
        <v>65</v>
      </c>
      <c r="L33" s="7" t="s">
        <v>243</v>
      </c>
      <c r="M33" s="6" t="str">
        <f ca="1">HYPERLINK("#"&amp;CELL("direccion",Tabla_472796!A79),"26")</f>
        <v>26</v>
      </c>
      <c r="N33" s="6" t="s">
        <v>304</v>
      </c>
      <c r="O33" s="6" t="s">
        <v>305</v>
      </c>
      <c r="P33" s="7" t="s">
        <v>71</v>
      </c>
      <c r="Q33" s="6" t="s">
        <v>84</v>
      </c>
      <c r="R33" s="7" t="s">
        <v>83</v>
      </c>
      <c r="S33" s="5">
        <v>45310</v>
      </c>
      <c r="T33" s="5">
        <v>45291</v>
      </c>
    </row>
    <row r="34" spans="1:21" x14ac:dyDescent="0.25">
      <c r="A34" s="7">
        <v>2023</v>
      </c>
      <c r="B34" s="5">
        <v>45200</v>
      </c>
      <c r="C34" s="5">
        <v>45291</v>
      </c>
      <c r="D34" s="7" t="s">
        <v>94</v>
      </c>
      <c r="E34" s="7" t="s">
        <v>115</v>
      </c>
      <c r="F34" s="7" t="s">
        <v>202</v>
      </c>
      <c r="G34" s="7" t="s">
        <v>203</v>
      </c>
      <c r="H34" s="7" t="s">
        <v>148</v>
      </c>
      <c r="I34" s="7" t="s">
        <v>59</v>
      </c>
      <c r="J34" s="7" t="s">
        <v>86</v>
      </c>
      <c r="K34" s="7" t="s">
        <v>65</v>
      </c>
      <c r="L34" s="7" t="s">
        <v>249</v>
      </c>
      <c r="M34" s="6" t="str">
        <f ca="1">HYPERLINK("#"&amp;CELL("direccion",Tabla_472796!A82),"27")</f>
        <v>27</v>
      </c>
      <c r="N34" s="6" t="s">
        <v>306</v>
      </c>
      <c r="O34" s="6" t="s">
        <v>307</v>
      </c>
      <c r="P34" s="7" t="s">
        <v>71</v>
      </c>
      <c r="Q34" s="6" t="s">
        <v>84</v>
      </c>
      <c r="R34" s="7" t="s">
        <v>83</v>
      </c>
      <c r="S34" s="5">
        <v>45310</v>
      </c>
      <c r="T34" s="5">
        <v>45291</v>
      </c>
    </row>
    <row r="35" spans="1:21" x14ac:dyDescent="0.25">
      <c r="A35" s="7">
        <v>2023</v>
      </c>
      <c r="B35" s="5">
        <v>45200</v>
      </c>
      <c r="C35" s="5">
        <v>45291</v>
      </c>
      <c r="D35" s="7" t="s">
        <v>87</v>
      </c>
      <c r="E35" s="7" t="s">
        <v>116</v>
      </c>
      <c r="F35" s="7" t="s">
        <v>204</v>
      </c>
      <c r="G35" s="7" t="s">
        <v>205</v>
      </c>
      <c r="H35" s="7" t="s">
        <v>206</v>
      </c>
      <c r="I35" s="7" t="s">
        <v>59</v>
      </c>
      <c r="J35" s="7" t="s">
        <v>86</v>
      </c>
      <c r="K35" s="7" t="s">
        <v>65</v>
      </c>
      <c r="L35" s="7" t="s">
        <v>243</v>
      </c>
      <c r="M35" s="6" t="str">
        <f ca="1">HYPERLINK("#"&amp;CELL("direccion",Tabla_472796!A85),"28")</f>
        <v>28</v>
      </c>
      <c r="N35" s="6" t="s">
        <v>308</v>
      </c>
      <c r="O35" s="6" t="s">
        <v>309</v>
      </c>
      <c r="P35" s="7" t="s">
        <v>71</v>
      </c>
      <c r="Q35" s="6" t="s">
        <v>84</v>
      </c>
      <c r="R35" s="7" t="s">
        <v>83</v>
      </c>
      <c r="S35" s="5">
        <v>45310</v>
      </c>
      <c r="T35" s="5">
        <v>45291</v>
      </c>
    </row>
    <row r="36" spans="1:21" x14ac:dyDescent="0.25">
      <c r="A36" s="7">
        <v>2023</v>
      </c>
      <c r="B36" s="5">
        <v>45200</v>
      </c>
      <c r="C36" s="5">
        <v>45291</v>
      </c>
      <c r="D36" s="7" t="s">
        <v>94</v>
      </c>
      <c r="E36" s="7" t="s">
        <v>117</v>
      </c>
      <c r="F36" s="7" t="s">
        <v>207</v>
      </c>
      <c r="G36" s="7" t="s">
        <v>208</v>
      </c>
      <c r="H36" s="7" t="s">
        <v>209</v>
      </c>
      <c r="I36" s="7" t="s">
        <v>59</v>
      </c>
      <c r="J36" s="7" t="s">
        <v>86</v>
      </c>
      <c r="K36" s="7" t="s">
        <v>65</v>
      </c>
      <c r="L36" s="7" t="s">
        <v>246</v>
      </c>
      <c r="M36" s="6" t="str">
        <f ca="1">HYPERLINK("#"&amp;CELL("direccion",Tabla_472796!A88),"29")</f>
        <v>29</v>
      </c>
      <c r="N36" s="6" t="s">
        <v>310</v>
      </c>
      <c r="O36" s="6" t="s">
        <v>311</v>
      </c>
      <c r="P36" s="7" t="s">
        <v>71</v>
      </c>
      <c r="Q36" s="6" t="s">
        <v>84</v>
      </c>
      <c r="R36" s="7" t="s">
        <v>83</v>
      </c>
      <c r="S36" s="5">
        <v>45310</v>
      </c>
      <c r="T36" s="5">
        <v>45291</v>
      </c>
    </row>
    <row r="37" spans="1:21" x14ac:dyDescent="0.25">
      <c r="A37" s="7">
        <v>2023</v>
      </c>
      <c r="B37" s="5">
        <v>45200</v>
      </c>
      <c r="C37" s="5">
        <v>45291</v>
      </c>
      <c r="D37" s="7" t="s">
        <v>94</v>
      </c>
      <c r="E37" s="7" t="s">
        <v>118</v>
      </c>
      <c r="F37" s="7" t="s">
        <v>210</v>
      </c>
      <c r="G37" s="7" t="s">
        <v>211</v>
      </c>
      <c r="H37" s="7" t="s">
        <v>212</v>
      </c>
      <c r="I37" s="7" t="s">
        <v>59</v>
      </c>
      <c r="J37" s="7" t="s">
        <v>86</v>
      </c>
      <c r="K37" s="7" t="s">
        <v>65</v>
      </c>
      <c r="L37" s="7" t="s">
        <v>249</v>
      </c>
      <c r="M37" s="6" t="str">
        <f ca="1">HYPERLINK("#"&amp;CELL("direccion",Tabla_472796!A91),"30")</f>
        <v>30</v>
      </c>
      <c r="N37" s="6" t="s">
        <v>312</v>
      </c>
      <c r="O37" s="6" t="s">
        <v>313</v>
      </c>
      <c r="P37" s="7" t="s">
        <v>71</v>
      </c>
      <c r="Q37" s="6" t="s">
        <v>84</v>
      </c>
      <c r="R37" s="7" t="s">
        <v>83</v>
      </c>
      <c r="S37" s="5">
        <v>45310</v>
      </c>
      <c r="T37" s="5">
        <v>45291</v>
      </c>
    </row>
    <row r="38" spans="1:21" x14ac:dyDescent="0.25">
      <c r="A38" s="7">
        <v>2023</v>
      </c>
      <c r="B38" s="5">
        <v>45200</v>
      </c>
      <c r="C38" s="5">
        <v>45291</v>
      </c>
      <c r="D38" s="7" t="s">
        <v>89</v>
      </c>
      <c r="E38" s="7" t="s">
        <v>119</v>
      </c>
      <c r="F38" s="7" t="s">
        <v>213</v>
      </c>
      <c r="G38" s="7" t="s">
        <v>214</v>
      </c>
      <c r="H38" s="7" t="s">
        <v>215</v>
      </c>
      <c r="I38" s="7" t="s">
        <v>58</v>
      </c>
      <c r="J38" s="7" t="s">
        <v>86</v>
      </c>
      <c r="K38" s="7" t="s">
        <v>65</v>
      </c>
      <c r="L38" s="7" t="s">
        <v>249</v>
      </c>
      <c r="M38" s="6" t="str">
        <f ca="1">HYPERLINK("#"&amp;CELL("direccion",Tabla_472796!A94),"31")</f>
        <v>31</v>
      </c>
      <c r="N38" s="6" t="s">
        <v>314</v>
      </c>
      <c r="O38" s="6" t="s">
        <v>315</v>
      </c>
      <c r="P38" s="7" t="s">
        <v>71</v>
      </c>
      <c r="Q38" s="6" t="s">
        <v>84</v>
      </c>
      <c r="R38" s="7" t="s">
        <v>83</v>
      </c>
      <c r="S38" s="5">
        <v>45310</v>
      </c>
      <c r="T38" s="5">
        <v>45291</v>
      </c>
    </row>
    <row r="39" spans="1:21" x14ac:dyDescent="0.25">
      <c r="A39" s="7">
        <v>2023</v>
      </c>
      <c r="B39" s="5">
        <v>45200</v>
      </c>
      <c r="C39" s="5">
        <v>45291</v>
      </c>
      <c r="D39" s="7" t="s">
        <v>87</v>
      </c>
      <c r="E39" s="7" t="s">
        <v>120</v>
      </c>
      <c r="F39" s="7" t="s">
        <v>216</v>
      </c>
      <c r="G39" s="7" t="s">
        <v>186</v>
      </c>
      <c r="H39" s="7" t="s">
        <v>217</v>
      </c>
      <c r="I39" s="7" t="s">
        <v>58</v>
      </c>
      <c r="J39" s="7" t="s">
        <v>86</v>
      </c>
      <c r="K39" s="7" t="s">
        <v>66</v>
      </c>
      <c r="L39" s="7" t="s">
        <v>249</v>
      </c>
      <c r="M39" s="6" t="str">
        <f ca="1">HYPERLINK("#"&amp;CELL("direccion",Tabla_472796!A97),"32")</f>
        <v>32</v>
      </c>
      <c r="N39" s="6" t="s">
        <v>316</v>
      </c>
      <c r="O39" s="6" t="s">
        <v>317</v>
      </c>
      <c r="P39" s="7" t="s">
        <v>71</v>
      </c>
      <c r="Q39" s="6" t="s">
        <v>84</v>
      </c>
      <c r="R39" s="7" t="s">
        <v>83</v>
      </c>
      <c r="S39" s="5">
        <v>45310</v>
      </c>
      <c r="T39" s="5">
        <v>45291</v>
      </c>
    </row>
    <row r="40" spans="1:21" x14ac:dyDescent="0.25">
      <c r="A40" s="7">
        <v>2023</v>
      </c>
      <c r="B40" s="5">
        <v>45200</v>
      </c>
      <c r="C40" s="5">
        <v>45291</v>
      </c>
      <c r="D40" s="7" t="s">
        <v>94</v>
      </c>
      <c r="E40" s="7" t="s">
        <v>121</v>
      </c>
      <c r="F40" s="7" t="s">
        <v>218</v>
      </c>
      <c r="G40" s="7" t="s">
        <v>136</v>
      </c>
      <c r="H40" s="7" t="s">
        <v>135</v>
      </c>
      <c r="I40" s="7" t="s">
        <v>58</v>
      </c>
      <c r="J40" s="7" t="s">
        <v>86</v>
      </c>
      <c r="K40" s="7" t="s">
        <v>65</v>
      </c>
      <c r="L40" s="7" t="s">
        <v>244</v>
      </c>
      <c r="M40" s="6" t="str">
        <f ca="1">HYPERLINK("#"&amp;CELL("direccion",Tabla_472796!A100),"33")</f>
        <v>33</v>
      </c>
      <c r="N40" s="6" t="s">
        <v>318</v>
      </c>
      <c r="O40" s="6" t="s">
        <v>319</v>
      </c>
      <c r="P40" s="7" t="s">
        <v>71</v>
      </c>
      <c r="Q40" s="6" t="s">
        <v>84</v>
      </c>
      <c r="R40" s="7" t="s">
        <v>83</v>
      </c>
      <c r="S40" s="5">
        <v>45310</v>
      </c>
      <c r="T40" s="5">
        <v>45291</v>
      </c>
    </row>
    <row r="41" spans="1:21" x14ac:dyDescent="0.25">
      <c r="A41" s="7">
        <v>2023</v>
      </c>
      <c r="B41" s="5">
        <v>45200</v>
      </c>
      <c r="C41" s="5">
        <v>45291</v>
      </c>
      <c r="D41" s="7" t="s">
        <v>87</v>
      </c>
      <c r="E41" s="7" t="s">
        <v>122</v>
      </c>
      <c r="F41" s="7" t="s">
        <v>219</v>
      </c>
      <c r="G41" s="7" t="s">
        <v>220</v>
      </c>
      <c r="H41" s="7" t="s">
        <v>221</v>
      </c>
      <c r="I41" s="7" t="s">
        <v>58</v>
      </c>
      <c r="J41" s="7" t="s">
        <v>86</v>
      </c>
      <c r="K41" s="7" t="s">
        <v>65</v>
      </c>
      <c r="L41" s="7" t="s">
        <v>241</v>
      </c>
      <c r="M41" s="6" t="str">
        <f ca="1">HYPERLINK("#"&amp;CELL("direccion",Tabla_472796!A103),"34")</f>
        <v>34</v>
      </c>
      <c r="N41" s="6" t="s">
        <v>320</v>
      </c>
      <c r="O41" s="6" t="s">
        <v>321</v>
      </c>
      <c r="P41" s="7" t="s">
        <v>71</v>
      </c>
      <c r="Q41" s="6" t="s">
        <v>84</v>
      </c>
      <c r="R41" s="7" t="s">
        <v>83</v>
      </c>
      <c r="S41" s="5">
        <v>45310</v>
      </c>
      <c r="T41" s="5">
        <v>45291</v>
      </c>
    </row>
    <row r="42" spans="1:21" x14ac:dyDescent="0.25">
      <c r="A42" s="7">
        <v>2023</v>
      </c>
      <c r="B42" s="5">
        <v>45200</v>
      </c>
      <c r="C42" s="5">
        <v>45291</v>
      </c>
      <c r="D42" s="7" t="s">
        <v>94</v>
      </c>
      <c r="E42" s="7" t="s">
        <v>123</v>
      </c>
      <c r="F42" s="7" t="s">
        <v>222</v>
      </c>
      <c r="G42" s="7" t="s">
        <v>223</v>
      </c>
      <c r="H42" s="7" t="s">
        <v>224</v>
      </c>
      <c r="I42" s="7" t="s">
        <v>59</v>
      </c>
      <c r="J42" s="7" t="s">
        <v>86</v>
      </c>
      <c r="K42" s="7" t="s">
        <v>65</v>
      </c>
      <c r="L42" s="7" t="s">
        <v>250</v>
      </c>
      <c r="M42" s="6" t="str">
        <f ca="1">HYPERLINK("#"&amp;CELL("direccion",Tabla_472796!A106),"35")</f>
        <v>35</v>
      </c>
      <c r="N42" s="6" t="s">
        <v>322</v>
      </c>
      <c r="O42" s="6" t="s">
        <v>323</v>
      </c>
      <c r="P42" s="7" t="s">
        <v>71</v>
      </c>
      <c r="Q42" s="6" t="s">
        <v>84</v>
      </c>
      <c r="R42" s="7" t="s">
        <v>83</v>
      </c>
      <c r="S42" s="5">
        <v>45310</v>
      </c>
      <c r="T42" s="5">
        <v>45291</v>
      </c>
    </row>
    <row r="43" spans="1:21" x14ac:dyDescent="0.25">
      <c r="A43" s="7">
        <v>2023</v>
      </c>
      <c r="B43" s="5">
        <v>45200</v>
      </c>
      <c r="C43" s="5">
        <v>45291</v>
      </c>
      <c r="D43" s="7" t="s">
        <v>94</v>
      </c>
      <c r="E43" s="7" t="s">
        <v>124</v>
      </c>
      <c r="F43" s="7" t="s">
        <v>225</v>
      </c>
      <c r="G43" s="7" t="s">
        <v>148</v>
      </c>
      <c r="H43" s="7" t="s">
        <v>135</v>
      </c>
      <c r="I43" s="7" t="s">
        <v>59</v>
      </c>
      <c r="J43" s="7" t="s">
        <v>86</v>
      </c>
      <c r="K43" s="7" t="s">
        <v>66</v>
      </c>
      <c r="L43" s="7" t="s">
        <v>251</v>
      </c>
      <c r="M43" s="6" t="str">
        <f ca="1">HYPERLINK("#"&amp;CELL("direccion",Tabla_472796!A109),"36")</f>
        <v>36</v>
      </c>
      <c r="N43" s="6" t="s">
        <v>324</v>
      </c>
      <c r="O43" s="6" t="s">
        <v>325</v>
      </c>
      <c r="P43" s="7" t="s">
        <v>71</v>
      </c>
      <c r="Q43" s="6" t="s">
        <v>84</v>
      </c>
      <c r="R43" s="7" t="s">
        <v>83</v>
      </c>
      <c r="S43" s="5">
        <v>45310</v>
      </c>
      <c r="T43" s="5">
        <v>45291</v>
      </c>
    </row>
    <row r="44" spans="1:21" x14ac:dyDescent="0.25">
      <c r="A44" s="7">
        <v>2023</v>
      </c>
      <c r="B44" s="5">
        <v>45200</v>
      </c>
      <c r="C44" s="5">
        <v>45291</v>
      </c>
      <c r="D44" s="7" t="s">
        <v>89</v>
      </c>
      <c r="E44" s="7" t="s">
        <v>125</v>
      </c>
      <c r="F44" s="7" t="s">
        <v>226</v>
      </c>
      <c r="G44" s="7" t="s">
        <v>162</v>
      </c>
      <c r="H44" s="7" t="s">
        <v>227</v>
      </c>
      <c r="I44" s="7" t="s">
        <v>58</v>
      </c>
      <c r="J44" s="7" t="s">
        <v>86</v>
      </c>
      <c r="K44" s="7" t="s">
        <v>65</v>
      </c>
      <c r="L44" s="7" t="s">
        <v>241</v>
      </c>
      <c r="M44" s="6" t="str">
        <f ca="1">HYPERLINK("#"&amp;CELL("direccion",Tabla_472796!A112),"37")</f>
        <v>37</v>
      </c>
      <c r="N44" s="6" t="s">
        <v>326</v>
      </c>
      <c r="O44" s="6" t="s">
        <v>327</v>
      </c>
      <c r="P44" s="7" t="s">
        <v>71</v>
      </c>
      <c r="Q44" s="6" t="s">
        <v>84</v>
      </c>
      <c r="R44" s="7" t="s">
        <v>83</v>
      </c>
      <c r="S44" s="5">
        <v>45310</v>
      </c>
      <c r="T44" s="5">
        <v>45291</v>
      </c>
    </row>
    <row r="45" spans="1:21" x14ac:dyDescent="0.25">
      <c r="A45" s="7">
        <v>2023</v>
      </c>
      <c r="B45" s="5">
        <v>45200</v>
      </c>
      <c r="C45" s="5">
        <v>45291</v>
      </c>
      <c r="D45" s="7" t="s">
        <v>87</v>
      </c>
      <c r="E45" s="7" t="s">
        <v>126</v>
      </c>
      <c r="F45" s="7" t="s">
        <v>228</v>
      </c>
      <c r="G45" s="7" t="s">
        <v>136</v>
      </c>
      <c r="H45" s="7" t="s">
        <v>229</v>
      </c>
      <c r="I45" s="7" t="s">
        <v>59</v>
      </c>
      <c r="J45" s="7" t="s">
        <v>86</v>
      </c>
      <c r="K45" s="7" t="s">
        <v>65</v>
      </c>
      <c r="L45" s="7" t="s">
        <v>241</v>
      </c>
      <c r="M45" s="6" t="str">
        <f ca="1">HYPERLINK("#"&amp;CELL("direccion",Tabla_472796!A115),"38")</f>
        <v>38</v>
      </c>
      <c r="N45" s="6" t="s">
        <v>328</v>
      </c>
      <c r="O45" s="6" t="s">
        <v>329</v>
      </c>
      <c r="P45" s="7" t="s">
        <v>71</v>
      </c>
      <c r="Q45" s="6" t="s">
        <v>84</v>
      </c>
      <c r="R45" s="7" t="s">
        <v>83</v>
      </c>
      <c r="S45" s="5">
        <v>45310</v>
      </c>
      <c r="T45" s="5">
        <v>45291</v>
      </c>
    </row>
    <row r="46" spans="1:21" x14ac:dyDescent="0.25">
      <c r="A46" s="7">
        <v>2023</v>
      </c>
      <c r="B46" s="5">
        <v>45200</v>
      </c>
      <c r="C46" s="5">
        <v>45291</v>
      </c>
      <c r="D46" s="7" t="s">
        <v>94</v>
      </c>
      <c r="E46" s="7" t="s">
        <v>127</v>
      </c>
      <c r="F46" s="7" t="s">
        <v>230</v>
      </c>
      <c r="G46" s="7" t="s">
        <v>231</v>
      </c>
      <c r="H46" s="7" t="s">
        <v>232</v>
      </c>
      <c r="I46" s="7" t="s">
        <v>58</v>
      </c>
      <c r="J46" s="7" t="s">
        <v>86</v>
      </c>
      <c r="K46" s="7" t="s">
        <v>65</v>
      </c>
      <c r="L46" s="7" t="s">
        <v>241</v>
      </c>
      <c r="M46" s="6" t="str">
        <f ca="1">HYPERLINK("#"&amp;CELL("direccion",Tabla_472796!A118),"39")</f>
        <v>39</v>
      </c>
      <c r="N46" s="6" t="s">
        <v>330</v>
      </c>
      <c r="O46" s="6" t="s">
        <v>331</v>
      </c>
      <c r="P46" s="7" t="s">
        <v>71</v>
      </c>
      <c r="Q46" s="6" t="s">
        <v>84</v>
      </c>
      <c r="R46" s="7" t="s">
        <v>83</v>
      </c>
      <c r="S46" s="5">
        <v>45310</v>
      </c>
      <c r="T46" s="5">
        <v>45291</v>
      </c>
    </row>
    <row r="47" spans="1:21" x14ac:dyDescent="0.25">
      <c r="A47" s="7">
        <v>2023</v>
      </c>
      <c r="B47" s="5">
        <v>45200</v>
      </c>
      <c r="C47" s="5">
        <v>45291</v>
      </c>
      <c r="D47" s="7" t="s">
        <v>87</v>
      </c>
      <c r="E47" s="7" t="s">
        <v>128</v>
      </c>
      <c r="F47" s="7" t="s">
        <v>233</v>
      </c>
      <c r="G47" s="7" t="s">
        <v>234</v>
      </c>
      <c r="H47" s="7" t="s">
        <v>235</v>
      </c>
      <c r="I47" s="7" t="s">
        <v>58</v>
      </c>
      <c r="J47" s="7" t="s">
        <v>86</v>
      </c>
      <c r="K47" s="7" t="s">
        <v>60</v>
      </c>
      <c r="L47" s="7" t="s">
        <v>252</v>
      </c>
      <c r="M47" s="6" t="str">
        <f ca="1">HYPERLINK("#"&amp;CELL("direccion",Tabla_472796!A121),"40")</f>
        <v>40</v>
      </c>
      <c r="N47" s="6" t="s">
        <v>516</v>
      </c>
      <c r="O47" s="6" t="s">
        <v>332</v>
      </c>
      <c r="P47" s="7" t="s">
        <v>71</v>
      </c>
      <c r="Q47" s="6" t="s">
        <v>84</v>
      </c>
      <c r="R47" s="7" t="s">
        <v>83</v>
      </c>
      <c r="S47" s="5">
        <v>45310</v>
      </c>
      <c r="T47" s="5">
        <v>45291</v>
      </c>
      <c r="U47" s="8" t="s">
        <v>517</v>
      </c>
    </row>
    <row r="48" spans="1:21" x14ac:dyDescent="0.25">
      <c r="A48" s="7">
        <v>2023</v>
      </c>
      <c r="B48" s="5">
        <v>45200</v>
      </c>
      <c r="C48" s="5">
        <v>45291</v>
      </c>
      <c r="D48" s="7" t="s">
        <v>94</v>
      </c>
      <c r="E48" s="7" t="s">
        <v>129</v>
      </c>
      <c r="F48" s="7" t="s">
        <v>236</v>
      </c>
      <c r="G48" s="7" t="s">
        <v>159</v>
      </c>
      <c r="H48" s="7" t="s">
        <v>237</v>
      </c>
      <c r="I48" s="7" t="s">
        <v>59</v>
      </c>
      <c r="J48" s="7" t="s">
        <v>86</v>
      </c>
      <c r="K48" s="7" t="s">
        <v>65</v>
      </c>
      <c r="L48" s="7" t="s">
        <v>244</v>
      </c>
      <c r="M48" s="6" t="str">
        <f ca="1">HYPERLINK("#"&amp;CELL("direccion",Tabla_472796!A124),"41")</f>
        <v>41</v>
      </c>
      <c r="N48" s="6" t="s">
        <v>333</v>
      </c>
      <c r="O48" s="6" t="s">
        <v>334</v>
      </c>
      <c r="P48" s="7" t="s">
        <v>71</v>
      </c>
      <c r="Q48" s="6" t="s">
        <v>84</v>
      </c>
      <c r="R48" s="7" t="s">
        <v>83</v>
      </c>
      <c r="S48" s="5">
        <v>45310</v>
      </c>
      <c r="T48" s="5">
        <v>45291</v>
      </c>
    </row>
    <row r="49" spans="1:20" x14ac:dyDescent="0.25">
      <c r="A49" s="7">
        <v>2023</v>
      </c>
      <c r="B49" s="5">
        <v>45200</v>
      </c>
      <c r="C49" s="5">
        <v>45291</v>
      </c>
      <c r="D49" s="7" t="s">
        <v>94</v>
      </c>
      <c r="E49" s="7" t="s">
        <v>130</v>
      </c>
      <c r="F49" s="7" t="s">
        <v>238</v>
      </c>
      <c r="G49" s="7" t="s">
        <v>239</v>
      </c>
      <c r="H49" s="7" t="s">
        <v>240</v>
      </c>
      <c r="I49" s="7" t="s">
        <v>58</v>
      </c>
      <c r="J49" s="7" t="s">
        <v>86</v>
      </c>
      <c r="K49" s="7" t="s">
        <v>65</v>
      </c>
      <c r="L49" s="7" t="s">
        <v>253</v>
      </c>
      <c r="M49" s="6" t="str">
        <f ca="1">HYPERLINK("#"&amp;CELL("direccion",Tabla_472796!A127),"42")</f>
        <v>42</v>
      </c>
      <c r="N49" s="6" t="s">
        <v>335</v>
      </c>
      <c r="O49" s="6" t="s">
        <v>336</v>
      </c>
      <c r="P49" s="7" t="s">
        <v>71</v>
      </c>
      <c r="Q49" s="6" t="s">
        <v>84</v>
      </c>
      <c r="R49" s="7" t="s">
        <v>83</v>
      </c>
      <c r="S49" s="5">
        <v>45310</v>
      </c>
      <c r="T49" s="5">
        <v>45291</v>
      </c>
    </row>
  </sheetData>
  <autoFilter ref="A7:U7" xr:uid="{00000000-0001-0000-0000-000000000000}"/>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6" r:id="rId20" xr:uid="{00000000-0004-0000-0000-000013000000}"/>
    <hyperlink ref="N27" r:id="rId21" xr:uid="{00000000-0004-0000-0000-000014000000}"/>
    <hyperlink ref="N28" r:id="rId22" xr:uid="{00000000-0004-0000-0000-000015000000}"/>
    <hyperlink ref="N29" r:id="rId23" xr:uid="{00000000-0004-0000-0000-000016000000}"/>
    <hyperlink ref="N30" r:id="rId24" xr:uid="{00000000-0004-0000-0000-000017000000}"/>
    <hyperlink ref="N31" r:id="rId25" xr:uid="{00000000-0004-0000-0000-000018000000}"/>
    <hyperlink ref="N32" r:id="rId26" xr:uid="{00000000-0004-0000-0000-000019000000}"/>
    <hyperlink ref="N33" r:id="rId27" xr:uid="{00000000-0004-0000-0000-00001A000000}"/>
    <hyperlink ref="N34" r:id="rId28" xr:uid="{00000000-0004-0000-0000-00001B000000}"/>
    <hyperlink ref="N35" r:id="rId29" xr:uid="{00000000-0004-0000-0000-00001C000000}"/>
    <hyperlink ref="N36" r:id="rId30" xr:uid="{00000000-0004-0000-0000-00001D000000}"/>
    <hyperlink ref="N37" r:id="rId31" xr:uid="{00000000-0004-0000-0000-00001E000000}"/>
    <hyperlink ref="N38" r:id="rId32" xr:uid="{00000000-0004-0000-0000-00001F000000}"/>
    <hyperlink ref="N39" r:id="rId33" xr:uid="{00000000-0004-0000-0000-000020000000}"/>
    <hyperlink ref="N40" r:id="rId34" xr:uid="{00000000-0004-0000-0000-000021000000}"/>
    <hyperlink ref="N41" r:id="rId35" xr:uid="{00000000-0004-0000-0000-000022000000}"/>
    <hyperlink ref="N42" r:id="rId36" xr:uid="{00000000-0004-0000-0000-000023000000}"/>
    <hyperlink ref="N43" r:id="rId37" xr:uid="{00000000-0004-0000-0000-000024000000}"/>
    <hyperlink ref="N44" r:id="rId38" xr:uid="{00000000-0004-0000-0000-000025000000}"/>
    <hyperlink ref="N45" r:id="rId39" xr:uid="{00000000-0004-0000-0000-000026000000}"/>
    <hyperlink ref="N46" r:id="rId40" xr:uid="{00000000-0004-0000-0000-000027000000}"/>
    <hyperlink ref="N48" r:id="rId41" xr:uid="{00000000-0004-0000-0000-000028000000}"/>
    <hyperlink ref="N49" r:id="rId42" xr:uid="{00000000-0004-0000-0000-000029000000}"/>
    <hyperlink ref="O8" r:id="rId43" xr:uid="{00000000-0004-0000-0000-00002A000000}"/>
    <hyperlink ref="O9" r:id="rId44" xr:uid="{00000000-0004-0000-0000-00002B000000}"/>
    <hyperlink ref="O10" r:id="rId45" xr:uid="{00000000-0004-0000-0000-00002C000000}"/>
    <hyperlink ref="O11" r:id="rId46" xr:uid="{00000000-0004-0000-0000-00002D000000}"/>
    <hyperlink ref="O12" r:id="rId47" xr:uid="{00000000-0004-0000-0000-00002E000000}"/>
    <hyperlink ref="O13" r:id="rId48" xr:uid="{00000000-0004-0000-0000-00002F000000}"/>
    <hyperlink ref="O14" r:id="rId49" xr:uid="{00000000-0004-0000-0000-000030000000}"/>
    <hyperlink ref="O15" r:id="rId50" xr:uid="{00000000-0004-0000-0000-000031000000}"/>
    <hyperlink ref="O16" r:id="rId51" xr:uid="{00000000-0004-0000-0000-000032000000}"/>
    <hyperlink ref="O17" r:id="rId52" xr:uid="{00000000-0004-0000-0000-000033000000}"/>
    <hyperlink ref="O18" r:id="rId53" xr:uid="{00000000-0004-0000-0000-000034000000}"/>
    <hyperlink ref="O19" r:id="rId54" xr:uid="{00000000-0004-0000-0000-000035000000}"/>
    <hyperlink ref="O20" r:id="rId55" xr:uid="{00000000-0004-0000-0000-000036000000}"/>
    <hyperlink ref="O21" r:id="rId56" xr:uid="{00000000-0004-0000-0000-000037000000}"/>
    <hyperlink ref="O22" r:id="rId57" xr:uid="{00000000-0004-0000-0000-000038000000}"/>
    <hyperlink ref="O23" r:id="rId58" xr:uid="{00000000-0004-0000-0000-000039000000}"/>
    <hyperlink ref="O24" r:id="rId59" xr:uid="{00000000-0004-0000-0000-00003A000000}"/>
    <hyperlink ref="O25" r:id="rId60" xr:uid="{00000000-0004-0000-0000-00003B000000}"/>
    <hyperlink ref="O26" r:id="rId61" xr:uid="{00000000-0004-0000-0000-00003C000000}"/>
    <hyperlink ref="O27" r:id="rId62" xr:uid="{00000000-0004-0000-0000-00003D000000}"/>
    <hyperlink ref="O28" r:id="rId63" xr:uid="{00000000-0004-0000-0000-00003E000000}"/>
    <hyperlink ref="O29" r:id="rId64" xr:uid="{00000000-0004-0000-0000-00003F000000}"/>
    <hyperlink ref="O30" r:id="rId65" xr:uid="{00000000-0004-0000-0000-000040000000}"/>
    <hyperlink ref="O31" r:id="rId66" xr:uid="{00000000-0004-0000-0000-000041000000}"/>
    <hyperlink ref="O32" r:id="rId67" xr:uid="{00000000-0004-0000-0000-000042000000}"/>
    <hyperlink ref="O33" r:id="rId68" xr:uid="{00000000-0004-0000-0000-000043000000}"/>
    <hyperlink ref="O34" r:id="rId69" xr:uid="{00000000-0004-0000-0000-000044000000}"/>
    <hyperlink ref="O35" r:id="rId70" xr:uid="{00000000-0004-0000-0000-000045000000}"/>
    <hyperlink ref="O36" r:id="rId71" xr:uid="{00000000-0004-0000-0000-000046000000}"/>
    <hyperlink ref="O37" r:id="rId72" xr:uid="{00000000-0004-0000-0000-000047000000}"/>
    <hyperlink ref="O38" r:id="rId73" xr:uid="{00000000-0004-0000-0000-000048000000}"/>
    <hyperlink ref="O39" r:id="rId74" xr:uid="{00000000-0004-0000-0000-000049000000}"/>
    <hyperlink ref="O40" r:id="rId75" xr:uid="{00000000-0004-0000-0000-00004A000000}"/>
    <hyperlink ref="O41" r:id="rId76" xr:uid="{00000000-0004-0000-0000-00004B000000}"/>
    <hyperlink ref="O42" r:id="rId77" xr:uid="{00000000-0004-0000-0000-00004C000000}"/>
    <hyperlink ref="O43" r:id="rId78" xr:uid="{00000000-0004-0000-0000-00004D000000}"/>
    <hyperlink ref="O44" r:id="rId79" xr:uid="{00000000-0004-0000-0000-00004E000000}"/>
    <hyperlink ref="O45" r:id="rId80" xr:uid="{00000000-0004-0000-0000-00004F000000}"/>
    <hyperlink ref="O46" r:id="rId81" xr:uid="{00000000-0004-0000-0000-000050000000}"/>
    <hyperlink ref="O47" r:id="rId82" xr:uid="{00000000-0004-0000-0000-000051000000}"/>
    <hyperlink ref="O48" r:id="rId83" xr:uid="{00000000-0004-0000-0000-000052000000}"/>
    <hyperlink ref="O49" r:id="rId84" xr:uid="{00000000-0004-0000-0000-000053000000}"/>
    <hyperlink ref="Q9" r:id="rId85" xr:uid="{00000000-0004-0000-0000-000054000000}"/>
    <hyperlink ref="Q10" r:id="rId86" xr:uid="{00000000-0004-0000-0000-000055000000}"/>
    <hyperlink ref="Q11" r:id="rId87" xr:uid="{00000000-0004-0000-0000-000056000000}"/>
    <hyperlink ref="Q12" r:id="rId88" xr:uid="{00000000-0004-0000-0000-000057000000}"/>
    <hyperlink ref="Q13" r:id="rId89" xr:uid="{00000000-0004-0000-0000-000058000000}"/>
    <hyperlink ref="Q14" r:id="rId90" xr:uid="{00000000-0004-0000-0000-000059000000}"/>
    <hyperlink ref="Q15" r:id="rId91" xr:uid="{00000000-0004-0000-0000-00005A000000}"/>
    <hyperlink ref="Q16" r:id="rId92" xr:uid="{00000000-0004-0000-0000-00005B000000}"/>
    <hyperlink ref="Q17" r:id="rId93" xr:uid="{00000000-0004-0000-0000-00005C000000}"/>
    <hyperlink ref="Q18" r:id="rId94" xr:uid="{00000000-0004-0000-0000-00005D000000}"/>
    <hyperlink ref="Q19" r:id="rId95" xr:uid="{00000000-0004-0000-0000-00005E000000}"/>
    <hyperlink ref="Q20" r:id="rId96" xr:uid="{00000000-0004-0000-0000-00005F000000}"/>
    <hyperlink ref="Q21" r:id="rId97" xr:uid="{00000000-0004-0000-0000-000060000000}"/>
    <hyperlink ref="Q22" r:id="rId98" xr:uid="{00000000-0004-0000-0000-000061000000}"/>
    <hyperlink ref="Q23" r:id="rId99" xr:uid="{00000000-0004-0000-0000-000062000000}"/>
    <hyperlink ref="Q24" r:id="rId100" xr:uid="{00000000-0004-0000-0000-000063000000}"/>
    <hyperlink ref="Q25" r:id="rId101" xr:uid="{00000000-0004-0000-0000-000064000000}"/>
    <hyperlink ref="Q26" r:id="rId102" xr:uid="{00000000-0004-0000-0000-000065000000}"/>
    <hyperlink ref="Q27" r:id="rId103" xr:uid="{00000000-0004-0000-0000-000066000000}"/>
    <hyperlink ref="Q28" r:id="rId104" xr:uid="{00000000-0004-0000-0000-000067000000}"/>
    <hyperlink ref="Q29" r:id="rId105" xr:uid="{00000000-0004-0000-0000-000068000000}"/>
    <hyperlink ref="Q30" r:id="rId106" xr:uid="{00000000-0004-0000-0000-000069000000}"/>
    <hyperlink ref="Q31" r:id="rId107" xr:uid="{00000000-0004-0000-0000-00006A000000}"/>
    <hyperlink ref="Q32" r:id="rId108" xr:uid="{00000000-0004-0000-0000-00006B000000}"/>
    <hyperlink ref="Q33" r:id="rId109" xr:uid="{00000000-0004-0000-0000-00006C000000}"/>
    <hyperlink ref="Q34" r:id="rId110" xr:uid="{00000000-0004-0000-0000-00006D000000}"/>
    <hyperlink ref="Q35" r:id="rId111" xr:uid="{00000000-0004-0000-0000-00006E000000}"/>
    <hyperlink ref="Q36" r:id="rId112" xr:uid="{00000000-0004-0000-0000-00006F000000}"/>
    <hyperlink ref="Q37" r:id="rId113" xr:uid="{00000000-0004-0000-0000-000070000000}"/>
    <hyperlink ref="Q38" r:id="rId114" xr:uid="{00000000-0004-0000-0000-000071000000}"/>
    <hyperlink ref="Q39" r:id="rId115" xr:uid="{00000000-0004-0000-0000-000072000000}"/>
    <hyperlink ref="Q40" r:id="rId116" xr:uid="{00000000-0004-0000-0000-000073000000}"/>
    <hyperlink ref="Q41" r:id="rId117" xr:uid="{00000000-0004-0000-0000-000074000000}"/>
    <hyperlink ref="Q42" r:id="rId118" xr:uid="{00000000-0004-0000-0000-000075000000}"/>
    <hyperlink ref="Q43" r:id="rId119" xr:uid="{00000000-0004-0000-0000-000076000000}"/>
    <hyperlink ref="Q44" r:id="rId120" xr:uid="{00000000-0004-0000-0000-000077000000}"/>
    <hyperlink ref="Q45" r:id="rId121" xr:uid="{00000000-0004-0000-0000-000078000000}"/>
    <hyperlink ref="Q46" r:id="rId122" xr:uid="{00000000-0004-0000-0000-000079000000}"/>
    <hyperlink ref="Q47" r:id="rId123" xr:uid="{00000000-0004-0000-0000-00007A000000}"/>
    <hyperlink ref="Q48" r:id="rId124" xr:uid="{00000000-0004-0000-0000-00007B000000}"/>
    <hyperlink ref="Q49" r:id="rId125" xr:uid="{00000000-0004-0000-0000-00007C000000}"/>
    <hyperlink ref="N47" r:id="rId126" xr:uid="{00000000-0004-0000-0000-00007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9"/>
  <sheetViews>
    <sheetView topLeftCell="A3" workbookViewId="0">
      <selection activeCell="A49" sqref="A4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9">
        <v>2018</v>
      </c>
      <c r="C4" s="5">
        <v>43465</v>
      </c>
      <c r="D4" s="7" t="s">
        <v>337</v>
      </c>
      <c r="E4" s="7" t="s">
        <v>338</v>
      </c>
      <c r="F4" s="7" t="s">
        <v>339</v>
      </c>
    </row>
    <row r="5" spans="1:6" x14ac:dyDescent="0.25">
      <c r="A5" s="7">
        <v>1</v>
      </c>
      <c r="B5" s="5">
        <v>41671</v>
      </c>
      <c r="C5" s="9">
        <v>2018</v>
      </c>
      <c r="D5" s="7" t="s">
        <v>340</v>
      </c>
      <c r="E5" s="7" t="s">
        <v>341</v>
      </c>
      <c r="F5" s="7" t="s">
        <v>339</v>
      </c>
    </row>
    <row r="6" spans="1:6" x14ac:dyDescent="0.25">
      <c r="A6" s="7">
        <v>1</v>
      </c>
      <c r="B6" s="5">
        <v>41306</v>
      </c>
      <c r="C6" s="5">
        <v>41640</v>
      </c>
      <c r="D6" s="7" t="s">
        <v>342</v>
      </c>
      <c r="E6" s="7" t="s">
        <v>343</v>
      </c>
      <c r="F6" s="7" t="s">
        <v>339</v>
      </c>
    </row>
    <row r="7" spans="1:6" x14ac:dyDescent="0.25">
      <c r="A7" s="7">
        <v>2</v>
      </c>
      <c r="B7" s="10" t="s">
        <v>344</v>
      </c>
      <c r="C7" s="10" t="s">
        <v>344</v>
      </c>
      <c r="D7" s="7" t="s">
        <v>340</v>
      </c>
      <c r="E7" s="7" t="s">
        <v>345</v>
      </c>
      <c r="F7" s="7" t="s">
        <v>346</v>
      </c>
    </row>
    <row r="8" spans="1:6" x14ac:dyDescent="0.25">
      <c r="A8" s="7">
        <v>2</v>
      </c>
      <c r="B8" s="10" t="s">
        <v>344</v>
      </c>
      <c r="C8" s="10" t="s">
        <v>344</v>
      </c>
      <c r="D8" s="7" t="s">
        <v>347</v>
      </c>
      <c r="E8" s="7" t="s">
        <v>348</v>
      </c>
      <c r="F8" s="7" t="s">
        <v>346</v>
      </c>
    </row>
    <row r="9" spans="1:6" x14ac:dyDescent="0.25">
      <c r="A9" s="7">
        <v>2</v>
      </c>
      <c r="B9" s="10" t="s">
        <v>349</v>
      </c>
      <c r="C9" s="10" t="s">
        <v>349</v>
      </c>
      <c r="D9" s="7" t="s">
        <v>349</v>
      </c>
      <c r="E9" s="7" t="s">
        <v>349</v>
      </c>
      <c r="F9" s="7" t="s">
        <v>349</v>
      </c>
    </row>
    <row r="10" spans="1:6" x14ac:dyDescent="0.25">
      <c r="A10" s="7">
        <v>3</v>
      </c>
      <c r="B10" s="5">
        <v>43877</v>
      </c>
      <c r="C10" s="5">
        <v>45046</v>
      </c>
      <c r="D10" s="7" t="s">
        <v>86</v>
      </c>
      <c r="E10" s="7" t="s">
        <v>350</v>
      </c>
      <c r="F10" s="7" t="s">
        <v>351</v>
      </c>
    </row>
    <row r="11" spans="1:6" x14ac:dyDescent="0.25">
      <c r="A11" s="7">
        <v>3</v>
      </c>
      <c r="B11" s="5">
        <v>43466</v>
      </c>
      <c r="C11" s="5">
        <v>43861</v>
      </c>
      <c r="D11" s="7" t="s">
        <v>86</v>
      </c>
      <c r="E11" s="7" t="s">
        <v>352</v>
      </c>
      <c r="F11" s="7" t="s">
        <v>351</v>
      </c>
    </row>
    <row r="12" spans="1:6" x14ac:dyDescent="0.25">
      <c r="A12" s="7">
        <v>3</v>
      </c>
      <c r="B12" s="5">
        <v>42979</v>
      </c>
      <c r="C12" s="5">
        <v>43465</v>
      </c>
      <c r="D12" s="7" t="s">
        <v>337</v>
      </c>
      <c r="E12" s="7" t="s">
        <v>352</v>
      </c>
      <c r="F12" s="7" t="s">
        <v>351</v>
      </c>
    </row>
    <row r="13" spans="1:6" x14ac:dyDescent="0.25">
      <c r="A13" s="7">
        <v>4</v>
      </c>
      <c r="B13" s="5">
        <v>43525</v>
      </c>
      <c r="C13" s="5">
        <v>44377</v>
      </c>
      <c r="D13" s="7" t="s">
        <v>86</v>
      </c>
      <c r="E13" s="7" t="s">
        <v>353</v>
      </c>
      <c r="F13" s="7" t="s">
        <v>339</v>
      </c>
    </row>
    <row r="14" spans="1:6" x14ac:dyDescent="0.25">
      <c r="A14" s="7">
        <v>4</v>
      </c>
      <c r="B14" s="5">
        <v>43040</v>
      </c>
      <c r="C14" s="5">
        <v>43497</v>
      </c>
      <c r="D14" s="7" t="s">
        <v>340</v>
      </c>
      <c r="E14" s="7" t="s">
        <v>354</v>
      </c>
      <c r="F14" s="7" t="s">
        <v>339</v>
      </c>
    </row>
    <row r="15" spans="1:6" x14ac:dyDescent="0.25">
      <c r="A15" s="7">
        <v>4</v>
      </c>
      <c r="B15" s="5">
        <v>42948</v>
      </c>
      <c r="C15" s="5">
        <v>43009</v>
      </c>
      <c r="D15" s="7" t="s">
        <v>340</v>
      </c>
      <c r="E15" s="7" t="s">
        <v>355</v>
      </c>
      <c r="F15" s="7" t="s">
        <v>339</v>
      </c>
    </row>
    <row r="16" spans="1:6" x14ac:dyDescent="0.25">
      <c r="A16" s="7">
        <v>5</v>
      </c>
      <c r="B16" s="5">
        <v>43922</v>
      </c>
      <c r="C16" s="9">
        <v>2023</v>
      </c>
      <c r="D16" s="7" t="s">
        <v>356</v>
      </c>
      <c r="E16" s="7" t="s">
        <v>357</v>
      </c>
      <c r="F16" s="7" t="s">
        <v>358</v>
      </c>
    </row>
    <row r="17" spans="1:6" x14ac:dyDescent="0.25">
      <c r="A17" s="7">
        <v>5</v>
      </c>
      <c r="B17" s="5">
        <v>43516</v>
      </c>
      <c r="C17" s="5">
        <v>43845</v>
      </c>
      <c r="D17" s="7" t="s">
        <v>359</v>
      </c>
      <c r="E17" s="7" t="s">
        <v>360</v>
      </c>
      <c r="F17" s="7" t="s">
        <v>358</v>
      </c>
    </row>
    <row r="18" spans="1:6" x14ac:dyDescent="0.25">
      <c r="A18" s="7">
        <v>5</v>
      </c>
      <c r="B18" s="5">
        <v>41883</v>
      </c>
      <c r="C18" s="5">
        <v>43515</v>
      </c>
      <c r="D18" s="7" t="s">
        <v>359</v>
      </c>
      <c r="E18" s="7" t="s">
        <v>361</v>
      </c>
      <c r="F18" s="7" t="s">
        <v>358</v>
      </c>
    </row>
    <row r="19" spans="1:6" x14ac:dyDescent="0.25">
      <c r="A19" s="7">
        <v>6</v>
      </c>
      <c r="B19" s="5">
        <v>44105</v>
      </c>
      <c r="C19" s="5">
        <v>44469</v>
      </c>
      <c r="D19" s="7" t="s">
        <v>362</v>
      </c>
      <c r="E19" s="7" t="s">
        <v>363</v>
      </c>
      <c r="F19" s="7" t="s">
        <v>339</v>
      </c>
    </row>
    <row r="20" spans="1:6" x14ac:dyDescent="0.25">
      <c r="A20" s="7">
        <v>6</v>
      </c>
      <c r="B20" s="5">
        <v>43862</v>
      </c>
      <c r="C20" s="9">
        <v>2020</v>
      </c>
      <c r="D20" s="7" t="s">
        <v>364</v>
      </c>
      <c r="E20" s="7" t="s">
        <v>365</v>
      </c>
      <c r="F20" s="7" t="s">
        <v>339</v>
      </c>
    </row>
    <row r="21" spans="1:6" x14ac:dyDescent="0.25">
      <c r="A21" s="7">
        <v>6</v>
      </c>
      <c r="B21" s="5">
        <v>43101</v>
      </c>
      <c r="C21" s="5">
        <v>43800</v>
      </c>
      <c r="D21" s="7" t="s">
        <v>366</v>
      </c>
      <c r="E21" s="7" t="s">
        <v>367</v>
      </c>
      <c r="F21" s="7" t="s">
        <v>339</v>
      </c>
    </row>
    <row r="22" spans="1:6" x14ac:dyDescent="0.25">
      <c r="A22" s="7">
        <v>7</v>
      </c>
      <c r="B22" s="5">
        <v>43891</v>
      </c>
      <c r="C22" s="9">
        <v>2023</v>
      </c>
      <c r="D22" s="7" t="s">
        <v>368</v>
      </c>
      <c r="E22" s="7" t="s">
        <v>369</v>
      </c>
      <c r="F22" s="7" t="s">
        <v>339</v>
      </c>
    </row>
    <row r="23" spans="1:6" x14ac:dyDescent="0.25">
      <c r="A23" s="7">
        <v>7</v>
      </c>
      <c r="B23" s="5">
        <v>43617</v>
      </c>
      <c r="C23" s="5">
        <v>43831</v>
      </c>
      <c r="D23" s="7" t="s">
        <v>368</v>
      </c>
      <c r="E23" s="7" t="s">
        <v>370</v>
      </c>
      <c r="F23" s="7" t="s">
        <v>339</v>
      </c>
    </row>
    <row r="24" spans="1:6" x14ac:dyDescent="0.25">
      <c r="A24" s="7">
        <v>7</v>
      </c>
      <c r="B24" s="5">
        <v>43040</v>
      </c>
      <c r="C24" s="5">
        <v>43556</v>
      </c>
      <c r="D24" s="7" t="s">
        <v>371</v>
      </c>
      <c r="E24" s="7" t="s">
        <v>372</v>
      </c>
      <c r="F24" s="7" t="s">
        <v>339</v>
      </c>
    </row>
    <row r="25" spans="1:6" x14ac:dyDescent="0.25">
      <c r="A25" s="7">
        <v>8</v>
      </c>
      <c r="B25" s="5">
        <v>43678</v>
      </c>
      <c r="C25" s="5">
        <v>44286</v>
      </c>
      <c r="D25" s="7" t="s">
        <v>86</v>
      </c>
      <c r="E25" s="7" t="s">
        <v>373</v>
      </c>
      <c r="F25" s="7" t="s">
        <v>374</v>
      </c>
    </row>
    <row r="26" spans="1:6" x14ac:dyDescent="0.25">
      <c r="A26" s="7">
        <v>8</v>
      </c>
      <c r="B26" s="10" t="s">
        <v>344</v>
      </c>
      <c r="C26" s="10">
        <v>43465</v>
      </c>
      <c r="D26" s="7" t="s">
        <v>337</v>
      </c>
      <c r="E26" s="7" t="s">
        <v>375</v>
      </c>
      <c r="F26" s="7" t="s">
        <v>374</v>
      </c>
    </row>
    <row r="27" spans="1:6" x14ac:dyDescent="0.25">
      <c r="A27" s="7">
        <v>8</v>
      </c>
      <c r="B27" s="11">
        <v>2006</v>
      </c>
      <c r="C27" s="11">
        <v>2010</v>
      </c>
      <c r="D27" s="7" t="s">
        <v>376</v>
      </c>
      <c r="E27" s="7" t="s">
        <v>377</v>
      </c>
      <c r="F27" s="7" t="s">
        <v>374</v>
      </c>
    </row>
    <row r="28" spans="1:6" x14ac:dyDescent="0.25">
      <c r="A28" s="7">
        <v>9</v>
      </c>
      <c r="B28" s="10">
        <v>43481</v>
      </c>
      <c r="C28" s="10">
        <v>45046</v>
      </c>
      <c r="D28" s="7" t="s">
        <v>362</v>
      </c>
      <c r="E28" s="7" t="s">
        <v>378</v>
      </c>
      <c r="F28" s="7" t="s">
        <v>374</v>
      </c>
    </row>
    <row r="29" spans="1:6" x14ac:dyDescent="0.25">
      <c r="A29" s="7">
        <v>9</v>
      </c>
      <c r="B29" s="10">
        <v>43252</v>
      </c>
      <c r="C29" s="10">
        <v>43466</v>
      </c>
      <c r="D29" s="7" t="s">
        <v>379</v>
      </c>
      <c r="E29" s="7" t="s">
        <v>380</v>
      </c>
      <c r="F29" s="7" t="s">
        <v>374</v>
      </c>
    </row>
    <row r="30" spans="1:6" x14ac:dyDescent="0.25">
      <c r="A30" s="7">
        <v>9</v>
      </c>
      <c r="B30" s="10">
        <v>42370</v>
      </c>
      <c r="C30" s="10">
        <v>43252</v>
      </c>
      <c r="D30" s="7" t="s">
        <v>381</v>
      </c>
      <c r="E30" s="7" t="s">
        <v>382</v>
      </c>
      <c r="F30" s="7" t="s">
        <v>374</v>
      </c>
    </row>
    <row r="31" spans="1:6" x14ac:dyDescent="0.25">
      <c r="A31" s="7">
        <v>10</v>
      </c>
      <c r="B31" s="10">
        <v>43374</v>
      </c>
      <c r="C31" s="10">
        <v>43465</v>
      </c>
      <c r="D31" s="7" t="s">
        <v>383</v>
      </c>
      <c r="E31" s="7" t="s">
        <v>384</v>
      </c>
      <c r="F31" s="7" t="s">
        <v>351</v>
      </c>
    </row>
    <row r="32" spans="1:6" x14ac:dyDescent="0.25">
      <c r="A32" s="7">
        <v>10</v>
      </c>
      <c r="B32" s="10">
        <v>43147</v>
      </c>
      <c r="C32" s="10">
        <v>43371</v>
      </c>
      <c r="D32" s="7" t="s">
        <v>383</v>
      </c>
      <c r="E32" s="7" t="s">
        <v>385</v>
      </c>
      <c r="F32" s="7" t="s">
        <v>351</v>
      </c>
    </row>
    <row r="33" spans="1:6" x14ac:dyDescent="0.25">
      <c r="A33" s="7">
        <v>10</v>
      </c>
      <c r="B33" s="10" t="s">
        <v>349</v>
      </c>
      <c r="C33" s="10" t="s">
        <v>349</v>
      </c>
      <c r="D33" s="7" t="s">
        <v>349</v>
      </c>
      <c r="E33" s="7" t="s">
        <v>349</v>
      </c>
      <c r="F33" s="7" t="s">
        <v>349</v>
      </c>
    </row>
    <row r="34" spans="1:6" x14ac:dyDescent="0.25">
      <c r="A34" s="7">
        <v>11</v>
      </c>
      <c r="B34" s="5">
        <v>43739</v>
      </c>
      <c r="C34" s="9">
        <v>2023</v>
      </c>
      <c r="D34" s="7" t="s">
        <v>368</v>
      </c>
      <c r="E34" s="7" t="s">
        <v>386</v>
      </c>
      <c r="F34" s="7" t="s">
        <v>387</v>
      </c>
    </row>
    <row r="35" spans="1:6" x14ac:dyDescent="0.25">
      <c r="A35" s="7">
        <v>11</v>
      </c>
      <c r="B35" s="5">
        <v>42948</v>
      </c>
      <c r="C35" s="5">
        <v>43739</v>
      </c>
      <c r="D35" s="7" t="s">
        <v>388</v>
      </c>
      <c r="E35" s="7" t="s">
        <v>389</v>
      </c>
      <c r="F35" s="7" t="s">
        <v>387</v>
      </c>
    </row>
    <row r="36" spans="1:6" x14ac:dyDescent="0.25">
      <c r="A36" s="7">
        <v>11</v>
      </c>
      <c r="B36" s="5">
        <v>42430</v>
      </c>
      <c r="C36" s="5">
        <v>42887</v>
      </c>
      <c r="D36" s="7" t="s">
        <v>390</v>
      </c>
      <c r="E36" s="7" t="s">
        <v>391</v>
      </c>
      <c r="F36" s="7" t="s">
        <v>387</v>
      </c>
    </row>
    <row r="37" spans="1:6" x14ac:dyDescent="0.25">
      <c r="A37" s="7">
        <v>12</v>
      </c>
      <c r="B37" s="5">
        <v>43221</v>
      </c>
      <c r="C37" s="5">
        <v>43435</v>
      </c>
      <c r="D37" s="7" t="s">
        <v>392</v>
      </c>
      <c r="E37" s="7" t="s">
        <v>393</v>
      </c>
      <c r="F37" s="7" t="s">
        <v>351</v>
      </c>
    </row>
    <row r="38" spans="1:6" x14ac:dyDescent="0.25">
      <c r="A38" s="7">
        <v>12</v>
      </c>
      <c r="B38" s="5">
        <v>43101</v>
      </c>
      <c r="C38" s="5">
        <v>43191</v>
      </c>
      <c r="D38" s="7" t="s">
        <v>394</v>
      </c>
      <c r="E38" s="7" t="s">
        <v>395</v>
      </c>
      <c r="F38" s="7" t="s">
        <v>351</v>
      </c>
    </row>
    <row r="39" spans="1:6" x14ac:dyDescent="0.25">
      <c r="A39" s="7">
        <v>12</v>
      </c>
      <c r="B39" s="9">
        <v>2015</v>
      </c>
      <c r="C39" s="9">
        <v>2018</v>
      </c>
      <c r="D39" s="7" t="s">
        <v>396</v>
      </c>
      <c r="E39" s="7" t="s">
        <v>397</v>
      </c>
      <c r="F39" s="7" t="s">
        <v>351</v>
      </c>
    </row>
    <row r="40" spans="1:6" x14ac:dyDescent="0.25">
      <c r="A40" s="7">
        <v>13</v>
      </c>
      <c r="B40" s="5">
        <v>43466</v>
      </c>
      <c r="C40" s="5">
        <v>43876</v>
      </c>
      <c r="D40" s="7" t="s">
        <v>362</v>
      </c>
      <c r="E40" s="7" t="s">
        <v>398</v>
      </c>
      <c r="F40" s="7" t="s">
        <v>387</v>
      </c>
    </row>
    <row r="41" spans="1:6" x14ac:dyDescent="0.25">
      <c r="A41" s="7">
        <v>13</v>
      </c>
      <c r="B41" s="9">
        <v>2017</v>
      </c>
      <c r="C41" s="9">
        <v>2018</v>
      </c>
      <c r="D41" s="7" t="s">
        <v>392</v>
      </c>
      <c r="E41" s="7" t="s">
        <v>378</v>
      </c>
      <c r="F41" s="7" t="s">
        <v>387</v>
      </c>
    </row>
    <row r="42" spans="1:6" x14ac:dyDescent="0.25">
      <c r="A42" s="7">
        <v>13</v>
      </c>
      <c r="B42" s="9">
        <v>2016</v>
      </c>
      <c r="C42" s="9">
        <v>2017</v>
      </c>
      <c r="D42" s="7" t="s">
        <v>392</v>
      </c>
      <c r="E42" s="7" t="s">
        <v>399</v>
      </c>
      <c r="F42" s="7" t="s">
        <v>387</v>
      </c>
    </row>
    <row r="43" spans="1:6" x14ac:dyDescent="0.25">
      <c r="A43" s="7">
        <v>14</v>
      </c>
      <c r="B43" s="5">
        <v>43466</v>
      </c>
      <c r="C43" s="9">
        <v>2020</v>
      </c>
      <c r="D43" s="7" t="s">
        <v>400</v>
      </c>
      <c r="E43" s="7" t="s">
        <v>401</v>
      </c>
      <c r="F43" s="7" t="s">
        <v>402</v>
      </c>
    </row>
    <row r="44" spans="1:6" x14ac:dyDescent="0.25">
      <c r="A44" s="7">
        <v>14</v>
      </c>
      <c r="B44" s="5">
        <v>42948</v>
      </c>
      <c r="C44" s="5">
        <v>43435</v>
      </c>
      <c r="D44" s="7" t="s">
        <v>403</v>
      </c>
      <c r="E44" s="7" t="s">
        <v>401</v>
      </c>
      <c r="F44" s="7" t="s">
        <v>402</v>
      </c>
    </row>
    <row r="45" spans="1:6" x14ac:dyDescent="0.25">
      <c r="A45" s="7">
        <v>14</v>
      </c>
      <c r="B45" s="5">
        <v>39326</v>
      </c>
      <c r="C45" s="5">
        <v>42491</v>
      </c>
      <c r="D45" s="7" t="s">
        <v>404</v>
      </c>
      <c r="E45" s="7" t="s">
        <v>349</v>
      </c>
      <c r="F45" s="7" t="s">
        <v>402</v>
      </c>
    </row>
    <row r="46" spans="1:6" x14ac:dyDescent="0.25">
      <c r="A46" s="7">
        <v>15</v>
      </c>
      <c r="B46" s="5">
        <v>43891</v>
      </c>
      <c r="C46" s="9">
        <v>2021</v>
      </c>
      <c r="D46" s="7" t="s">
        <v>405</v>
      </c>
      <c r="E46" s="7" t="s">
        <v>401</v>
      </c>
      <c r="F46" s="7" t="s">
        <v>339</v>
      </c>
    </row>
    <row r="47" spans="1:6" x14ac:dyDescent="0.25">
      <c r="A47" s="7">
        <v>15</v>
      </c>
      <c r="B47" s="5">
        <v>43101</v>
      </c>
      <c r="C47" s="5">
        <v>43434</v>
      </c>
      <c r="D47" s="7" t="s">
        <v>406</v>
      </c>
      <c r="E47" s="7" t="s">
        <v>389</v>
      </c>
      <c r="F47" s="7" t="s">
        <v>339</v>
      </c>
    </row>
    <row r="48" spans="1:6" x14ac:dyDescent="0.25">
      <c r="A48" s="7">
        <v>15</v>
      </c>
      <c r="B48" s="10" t="s">
        <v>349</v>
      </c>
      <c r="C48" s="10" t="s">
        <v>349</v>
      </c>
      <c r="D48" s="7" t="s">
        <v>349</v>
      </c>
      <c r="E48" s="7" t="s">
        <v>349</v>
      </c>
      <c r="F48" s="7" t="s">
        <v>349</v>
      </c>
    </row>
    <row r="49" spans="1:6" x14ac:dyDescent="0.25">
      <c r="A49" s="7">
        <v>16</v>
      </c>
      <c r="B49" s="5">
        <v>43466</v>
      </c>
      <c r="C49" s="5">
        <v>44592</v>
      </c>
      <c r="D49" s="7" t="s">
        <v>86</v>
      </c>
      <c r="E49" s="7" t="s">
        <v>407</v>
      </c>
      <c r="F49" s="7" t="s">
        <v>374</v>
      </c>
    </row>
    <row r="50" spans="1:6" x14ac:dyDescent="0.25">
      <c r="A50" s="7">
        <v>16</v>
      </c>
      <c r="B50" s="5">
        <v>41760</v>
      </c>
      <c r="C50" s="5">
        <v>43465</v>
      </c>
      <c r="D50" s="7" t="s">
        <v>408</v>
      </c>
      <c r="E50" s="7" t="s">
        <v>409</v>
      </c>
      <c r="F50" s="7" t="s">
        <v>374</v>
      </c>
    </row>
    <row r="51" spans="1:6" x14ac:dyDescent="0.25">
      <c r="A51" s="7">
        <v>16</v>
      </c>
      <c r="B51" s="5">
        <v>41306</v>
      </c>
      <c r="C51" s="5">
        <v>41759</v>
      </c>
      <c r="D51" s="7" t="s">
        <v>410</v>
      </c>
      <c r="E51" s="7" t="s">
        <v>411</v>
      </c>
      <c r="F51" s="7" t="s">
        <v>374</v>
      </c>
    </row>
    <row r="52" spans="1:6" x14ac:dyDescent="0.25">
      <c r="A52" s="7">
        <v>17</v>
      </c>
      <c r="B52" s="5">
        <v>43344</v>
      </c>
      <c r="C52" s="5">
        <v>43434</v>
      </c>
      <c r="D52" s="7" t="s">
        <v>412</v>
      </c>
      <c r="E52" s="7" t="s">
        <v>413</v>
      </c>
      <c r="F52" s="7" t="s">
        <v>414</v>
      </c>
    </row>
    <row r="53" spans="1:6" x14ac:dyDescent="0.25">
      <c r="A53" s="7">
        <v>17</v>
      </c>
      <c r="B53" s="5">
        <v>43132</v>
      </c>
      <c r="C53" s="5">
        <v>43266</v>
      </c>
      <c r="D53" s="7" t="s">
        <v>403</v>
      </c>
      <c r="E53" s="7" t="s">
        <v>415</v>
      </c>
      <c r="F53" s="7" t="s">
        <v>414</v>
      </c>
    </row>
    <row r="54" spans="1:6" x14ac:dyDescent="0.25">
      <c r="A54" s="7">
        <v>17</v>
      </c>
      <c r="B54" s="5">
        <v>41883</v>
      </c>
      <c r="C54" s="5">
        <v>43131</v>
      </c>
      <c r="D54" s="7" t="s">
        <v>403</v>
      </c>
      <c r="E54" s="7" t="s">
        <v>416</v>
      </c>
      <c r="F54" s="7" t="s">
        <v>414</v>
      </c>
    </row>
    <row r="55" spans="1:6" x14ac:dyDescent="0.25">
      <c r="A55" s="7">
        <v>18</v>
      </c>
      <c r="B55" s="5">
        <v>42941</v>
      </c>
      <c r="C55" s="5">
        <v>43343</v>
      </c>
      <c r="D55" s="7" t="s">
        <v>417</v>
      </c>
      <c r="E55" s="7" t="s">
        <v>395</v>
      </c>
      <c r="F55" s="7" t="s">
        <v>387</v>
      </c>
    </row>
    <row r="56" spans="1:6" x14ac:dyDescent="0.25">
      <c r="A56" s="7">
        <v>18</v>
      </c>
      <c r="B56" s="5">
        <v>42571</v>
      </c>
      <c r="C56" s="5">
        <v>42938</v>
      </c>
      <c r="D56" s="7" t="s">
        <v>418</v>
      </c>
      <c r="E56" s="7" t="s">
        <v>395</v>
      </c>
      <c r="F56" s="7" t="s">
        <v>387</v>
      </c>
    </row>
    <row r="57" spans="1:6" x14ac:dyDescent="0.25">
      <c r="A57" s="7">
        <v>18</v>
      </c>
      <c r="B57" s="5">
        <v>42192</v>
      </c>
      <c r="C57" s="5">
        <v>42356</v>
      </c>
      <c r="D57" s="7" t="s">
        <v>419</v>
      </c>
      <c r="E57" s="7" t="s">
        <v>395</v>
      </c>
      <c r="F57" s="7" t="s">
        <v>387</v>
      </c>
    </row>
    <row r="58" spans="1:6" x14ac:dyDescent="0.25">
      <c r="A58" s="7">
        <v>19</v>
      </c>
      <c r="B58" s="5">
        <v>43101</v>
      </c>
      <c r="C58" s="5">
        <v>43296</v>
      </c>
      <c r="D58" s="7" t="s">
        <v>420</v>
      </c>
      <c r="E58" s="7" t="s">
        <v>421</v>
      </c>
      <c r="F58" s="7" t="s">
        <v>387</v>
      </c>
    </row>
    <row r="59" spans="1:6" x14ac:dyDescent="0.25">
      <c r="A59" s="7">
        <v>19</v>
      </c>
      <c r="B59" s="5">
        <v>42292</v>
      </c>
      <c r="C59" s="5">
        <v>43100</v>
      </c>
      <c r="D59" s="7" t="s">
        <v>422</v>
      </c>
      <c r="E59" s="7" t="s">
        <v>423</v>
      </c>
      <c r="F59" s="7" t="s">
        <v>387</v>
      </c>
    </row>
    <row r="60" spans="1:6" x14ac:dyDescent="0.25">
      <c r="A60" s="7">
        <v>19</v>
      </c>
      <c r="B60" s="5">
        <v>41730</v>
      </c>
      <c r="C60" s="5">
        <v>42216</v>
      </c>
      <c r="D60" s="7" t="s">
        <v>424</v>
      </c>
      <c r="E60" s="7" t="s">
        <v>425</v>
      </c>
      <c r="F60" s="7" t="s">
        <v>387</v>
      </c>
    </row>
    <row r="61" spans="1:6" x14ac:dyDescent="0.25">
      <c r="A61" s="7">
        <v>20</v>
      </c>
      <c r="B61" s="5">
        <v>43709</v>
      </c>
      <c r="C61" s="5">
        <v>44470</v>
      </c>
      <c r="D61" s="7" t="s">
        <v>426</v>
      </c>
      <c r="E61" s="7" t="s">
        <v>427</v>
      </c>
      <c r="F61" s="7" t="s">
        <v>428</v>
      </c>
    </row>
    <row r="62" spans="1:6" x14ac:dyDescent="0.25">
      <c r="A62" s="7">
        <v>20</v>
      </c>
      <c r="B62" s="5">
        <v>43405</v>
      </c>
      <c r="C62" s="5">
        <v>43709</v>
      </c>
      <c r="D62" s="7" t="s">
        <v>359</v>
      </c>
      <c r="E62" s="7" t="s">
        <v>429</v>
      </c>
      <c r="F62" s="7" t="s">
        <v>428</v>
      </c>
    </row>
    <row r="63" spans="1:6" x14ac:dyDescent="0.25">
      <c r="A63" s="7">
        <v>20</v>
      </c>
      <c r="B63" s="5">
        <v>38961</v>
      </c>
      <c r="C63" s="5">
        <v>39142</v>
      </c>
      <c r="D63" s="7" t="s">
        <v>430</v>
      </c>
      <c r="E63" s="7" t="s">
        <v>431</v>
      </c>
      <c r="F63" s="7" t="s">
        <v>428</v>
      </c>
    </row>
    <row r="64" spans="1:6" x14ac:dyDescent="0.25">
      <c r="A64" s="7">
        <v>21</v>
      </c>
      <c r="B64" s="5">
        <v>43055</v>
      </c>
      <c r="C64" s="5">
        <v>43266</v>
      </c>
      <c r="D64" s="7" t="s">
        <v>405</v>
      </c>
      <c r="E64" s="7" t="s">
        <v>416</v>
      </c>
      <c r="F64" s="7" t="s">
        <v>414</v>
      </c>
    </row>
    <row r="65" spans="1:6" x14ac:dyDescent="0.25">
      <c r="A65" s="7">
        <v>21</v>
      </c>
      <c r="B65" s="5">
        <v>42476</v>
      </c>
      <c r="C65" s="5">
        <v>43054</v>
      </c>
      <c r="D65" s="7" t="s">
        <v>405</v>
      </c>
      <c r="E65" s="7" t="s">
        <v>432</v>
      </c>
      <c r="F65" s="7" t="s">
        <v>414</v>
      </c>
    </row>
    <row r="66" spans="1:6" x14ac:dyDescent="0.25">
      <c r="A66" s="7">
        <v>21</v>
      </c>
      <c r="B66" s="5">
        <v>40644</v>
      </c>
      <c r="C66" s="5">
        <v>41892</v>
      </c>
      <c r="D66" s="7" t="s">
        <v>433</v>
      </c>
      <c r="E66" s="7" t="s">
        <v>434</v>
      </c>
      <c r="F66" s="7" t="s">
        <v>414</v>
      </c>
    </row>
    <row r="67" spans="1:6" x14ac:dyDescent="0.25">
      <c r="A67" s="7">
        <v>22</v>
      </c>
      <c r="B67" s="5">
        <v>42826</v>
      </c>
      <c r="C67" s="5">
        <v>43480</v>
      </c>
      <c r="D67" s="7" t="s">
        <v>362</v>
      </c>
      <c r="E67" s="7" t="s">
        <v>435</v>
      </c>
      <c r="F67" s="7" t="s">
        <v>428</v>
      </c>
    </row>
    <row r="68" spans="1:6" x14ac:dyDescent="0.25">
      <c r="A68" s="7">
        <v>22</v>
      </c>
      <c r="B68" s="5">
        <v>41655</v>
      </c>
      <c r="C68" s="5">
        <v>42807</v>
      </c>
      <c r="D68" s="7" t="s">
        <v>362</v>
      </c>
      <c r="E68" s="7" t="s">
        <v>391</v>
      </c>
      <c r="F68" s="7" t="s">
        <v>428</v>
      </c>
    </row>
    <row r="69" spans="1:6" x14ac:dyDescent="0.25">
      <c r="A69" s="7">
        <v>22</v>
      </c>
      <c r="B69" s="5">
        <v>41426</v>
      </c>
      <c r="C69" s="5">
        <v>41654</v>
      </c>
      <c r="D69" s="7" t="s">
        <v>436</v>
      </c>
      <c r="E69" s="7" t="s">
        <v>391</v>
      </c>
      <c r="F69" s="7" t="s">
        <v>428</v>
      </c>
    </row>
    <row r="70" spans="1:6" x14ac:dyDescent="0.25">
      <c r="A70" s="7">
        <v>23</v>
      </c>
      <c r="B70" s="10" t="s">
        <v>344</v>
      </c>
      <c r="C70" s="5">
        <v>43465</v>
      </c>
      <c r="D70" s="7" t="s">
        <v>337</v>
      </c>
      <c r="E70" s="7" t="s">
        <v>437</v>
      </c>
      <c r="F70" s="7" t="s">
        <v>339</v>
      </c>
    </row>
    <row r="71" spans="1:6" x14ac:dyDescent="0.25">
      <c r="A71" s="7">
        <v>23</v>
      </c>
      <c r="B71" s="5">
        <v>40771</v>
      </c>
      <c r="C71" s="5">
        <v>41639</v>
      </c>
      <c r="D71" s="7" t="s">
        <v>438</v>
      </c>
      <c r="E71" s="7" t="s">
        <v>439</v>
      </c>
      <c r="F71" s="7" t="s">
        <v>339</v>
      </c>
    </row>
    <row r="72" spans="1:6" x14ac:dyDescent="0.25">
      <c r="A72" s="7">
        <v>23</v>
      </c>
      <c r="B72" s="5">
        <v>39326</v>
      </c>
      <c r="C72" s="5">
        <v>39660</v>
      </c>
      <c r="D72" s="7" t="s">
        <v>440</v>
      </c>
      <c r="E72" s="7" t="s">
        <v>441</v>
      </c>
      <c r="F72" s="7" t="s">
        <v>339</v>
      </c>
    </row>
    <row r="73" spans="1:6" x14ac:dyDescent="0.25">
      <c r="A73" s="7">
        <v>24</v>
      </c>
      <c r="B73" s="5">
        <v>43466</v>
      </c>
      <c r="C73" s="5">
        <v>44196</v>
      </c>
      <c r="D73" s="7" t="s">
        <v>86</v>
      </c>
      <c r="E73" s="7" t="s">
        <v>90</v>
      </c>
      <c r="F73" s="7" t="s">
        <v>339</v>
      </c>
    </row>
    <row r="74" spans="1:6" x14ac:dyDescent="0.25">
      <c r="A74" s="7">
        <v>24</v>
      </c>
      <c r="B74" s="5">
        <v>41791</v>
      </c>
      <c r="C74" s="5">
        <v>43405</v>
      </c>
      <c r="D74" s="7" t="s">
        <v>442</v>
      </c>
      <c r="E74" s="7" t="s">
        <v>443</v>
      </c>
      <c r="F74" s="7" t="s">
        <v>339</v>
      </c>
    </row>
    <row r="75" spans="1:6" x14ac:dyDescent="0.25">
      <c r="A75" s="7">
        <v>24</v>
      </c>
      <c r="B75" s="5">
        <v>41426</v>
      </c>
      <c r="C75" s="5">
        <v>41791</v>
      </c>
      <c r="D75" s="7" t="s">
        <v>444</v>
      </c>
      <c r="E75" s="7" t="s">
        <v>445</v>
      </c>
      <c r="F75" s="7" t="s">
        <v>339</v>
      </c>
    </row>
    <row r="76" spans="1:6" x14ac:dyDescent="0.25">
      <c r="A76" s="7">
        <v>25</v>
      </c>
      <c r="B76" s="5">
        <v>41640</v>
      </c>
      <c r="C76" s="5">
        <v>43220</v>
      </c>
      <c r="D76" s="7" t="s">
        <v>383</v>
      </c>
      <c r="E76" s="7" t="s">
        <v>446</v>
      </c>
      <c r="F76" s="7" t="s">
        <v>414</v>
      </c>
    </row>
    <row r="77" spans="1:6" x14ac:dyDescent="0.25">
      <c r="A77" s="7">
        <v>25</v>
      </c>
      <c r="B77" s="5">
        <v>40603</v>
      </c>
      <c r="C77" s="5">
        <v>41639</v>
      </c>
      <c r="D77" s="7" t="s">
        <v>383</v>
      </c>
      <c r="E77" s="7" t="s">
        <v>391</v>
      </c>
      <c r="F77" s="7" t="s">
        <v>414</v>
      </c>
    </row>
    <row r="78" spans="1:6" x14ac:dyDescent="0.25">
      <c r="A78" s="7">
        <v>25</v>
      </c>
      <c r="B78" s="10" t="s">
        <v>349</v>
      </c>
      <c r="C78" s="10" t="s">
        <v>349</v>
      </c>
      <c r="D78" s="7" t="s">
        <v>349</v>
      </c>
      <c r="E78" s="7" t="s">
        <v>349</v>
      </c>
      <c r="F78" s="7" t="s">
        <v>349</v>
      </c>
    </row>
    <row r="79" spans="1:6" x14ac:dyDescent="0.25">
      <c r="A79" s="7">
        <v>26</v>
      </c>
      <c r="B79" s="5">
        <v>43132</v>
      </c>
      <c r="C79" s="5">
        <v>43313</v>
      </c>
      <c r="D79" s="7" t="s">
        <v>383</v>
      </c>
      <c r="E79" s="7" t="s">
        <v>447</v>
      </c>
      <c r="F79" s="7" t="s">
        <v>351</v>
      </c>
    </row>
    <row r="80" spans="1:6" x14ac:dyDescent="0.25">
      <c r="A80" s="7">
        <v>26</v>
      </c>
      <c r="B80" s="5">
        <v>42948</v>
      </c>
      <c r="C80" s="5">
        <v>43132</v>
      </c>
      <c r="D80" s="7" t="s">
        <v>383</v>
      </c>
      <c r="E80" s="7" t="s">
        <v>448</v>
      </c>
      <c r="F80" s="7" t="s">
        <v>351</v>
      </c>
    </row>
    <row r="81" spans="1:6" x14ac:dyDescent="0.25">
      <c r="A81" s="7">
        <v>26</v>
      </c>
      <c r="B81" s="5">
        <v>42461</v>
      </c>
      <c r="C81" s="5">
        <v>42856</v>
      </c>
      <c r="D81" s="7" t="s">
        <v>449</v>
      </c>
      <c r="E81" s="7" t="s">
        <v>395</v>
      </c>
      <c r="F81" s="7" t="s">
        <v>351</v>
      </c>
    </row>
    <row r="82" spans="1:6" x14ac:dyDescent="0.25">
      <c r="A82" s="7">
        <v>27</v>
      </c>
      <c r="B82" s="5">
        <v>40695</v>
      </c>
      <c r="C82" s="5">
        <v>43647</v>
      </c>
      <c r="D82" s="7" t="s">
        <v>362</v>
      </c>
      <c r="E82" s="7" t="s">
        <v>450</v>
      </c>
      <c r="F82" s="7" t="s">
        <v>428</v>
      </c>
    </row>
    <row r="83" spans="1:6" x14ac:dyDescent="0.25">
      <c r="A83" s="7">
        <v>27</v>
      </c>
      <c r="B83" s="5">
        <v>40391</v>
      </c>
      <c r="C83" s="5">
        <v>40695</v>
      </c>
      <c r="D83" s="7" t="s">
        <v>383</v>
      </c>
      <c r="E83" s="7" t="s">
        <v>451</v>
      </c>
      <c r="F83" s="7" t="s">
        <v>428</v>
      </c>
    </row>
    <row r="84" spans="1:6" x14ac:dyDescent="0.25">
      <c r="A84" s="7">
        <v>27</v>
      </c>
      <c r="B84" s="10" t="s">
        <v>349</v>
      </c>
      <c r="C84" s="10" t="s">
        <v>349</v>
      </c>
      <c r="D84" s="7" t="s">
        <v>349</v>
      </c>
      <c r="E84" s="7" t="s">
        <v>349</v>
      </c>
      <c r="F84" s="7" t="s">
        <v>349</v>
      </c>
    </row>
    <row r="85" spans="1:6" x14ac:dyDescent="0.25">
      <c r="A85" s="7">
        <v>28</v>
      </c>
      <c r="B85" s="5">
        <v>43497</v>
      </c>
      <c r="C85" s="5">
        <v>43861</v>
      </c>
      <c r="D85" s="7" t="s">
        <v>86</v>
      </c>
      <c r="E85" s="7" t="s">
        <v>446</v>
      </c>
      <c r="F85" s="7" t="s">
        <v>351</v>
      </c>
    </row>
    <row r="86" spans="1:6" x14ac:dyDescent="0.25">
      <c r="A86" s="7">
        <v>28</v>
      </c>
      <c r="B86" s="5">
        <v>41365</v>
      </c>
      <c r="C86" s="5">
        <v>43435</v>
      </c>
      <c r="D86" s="7" t="s">
        <v>452</v>
      </c>
      <c r="E86" s="7" t="s">
        <v>453</v>
      </c>
      <c r="F86" s="7" t="s">
        <v>351</v>
      </c>
    </row>
    <row r="87" spans="1:6" x14ac:dyDescent="0.25">
      <c r="A87" s="7">
        <v>28</v>
      </c>
      <c r="B87" s="5">
        <v>40299</v>
      </c>
      <c r="C87" s="5">
        <v>41091</v>
      </c>
      <c r="D87" s="7" t="s">
        <v>454</v>
      </c>
      <c r="E87" s="7" t="s">
        <v>455</v>
      </c>
      <c r="F87" s="7" t="s">
        <v>351</v>
      </c>
    </row>
    <row r="88" spans="1:6" x14ac:dyDescent="0.25">
      <c r="A88" s="7">
        <v>29</v>
      </c>
      <c r="B88" s="5">
        <v>43132</v>
      </c>
      <c r="C88" s="5">
        <v>43282</v>
      </c>
      <c r="D88" s="7" t="s">
        <v>456</v>
      </c>
      <c r="E88" s="7" t="s">
        <v>457</v>
      </c>
      <c r="F88" s="7" t="s">
        <v>387</v>
      </c>
    </row>
    <row r="89" spans="1:6" x14ac:dyDescent="0.25">
      <c r="A89" s="7">
        <v>29</v>
      </c>
      <c r="B89" s="9">
        <v>2017</v>
      </c>
      <c r="C89" s="9">
        <v>2017</v>
      </c>
      <c r="D89" s="7" t="s">
        <v>458</v>
      </c>
      <c r="E89" s="7" t="s">
        <v>459</v>
      </c>
      <c r="F89" s="7" t="s">
        <v>387</v>
      </c>
    </row>
    <row r="90" spans="1:6" x14ac:dyDescent="0.25">
      <c r="A90" s="7">
        <v>29</v>
      </c>
      <c r="B90" s="9">
        <v>2015</v>
      </c>
      <c r="C90" s="9">
        <v>2016</v>
      </c>
      <c r="D90" s="7" t="s">
        <v>460</v>
      </c>
      <c r="E90" s="7" t="s">
        <v>370</v>
      </c>
      <c r="F90" s="7" t="s">
        <v>387</v>
      </c>
    </row>
    <row r="91" spans="1:6" x14ac:dyDescent="0.25">
      <c r="A91" s="7">
        <v>30</v>
      </c>
      <c r="B91" s="5">
        <v>43435</v>
      </c>
      <c r="C91" s="5">
        <v>43661</v>
      </c>
      <c r="D91" s="7" t="s">
        <v>362</v>
      </c>
      <c r="E91" s="7" t="s">
        <v>461</v>
      </c>
      <c r="F91" s="7" t="s">
        <v>462</v>
      </c>
    </row>
    <row r="92" spans="1:6" x14ac:dyDescent="0.25">
      <c r="A92" s="7">
        <v>30</v>
      </c>
      <c r="B92" s="5">
        <v>43040</v>
      </c>
      <c r="C92" s="5">
        <v>43435</v>
      </c>
      <c r="D92" s="7" t="s">
        <v>463</v>
      </c>
      <c r="E92" s="7" t="s">
        <v>464</v>
      </c>
      <c r="F92" s="7" t="s">
        <v>462</v>
      </c>
    </row>
    <row r="93" spans="1:6" x14ac:dyDescent="0.25">
      <c r="A93" s="7">
        <v>30</v>
      </c>
      <c r="B93" s="10" t="s">
        <v>344</v>
      </c>
      <c r="C93" s="5">
        <v>40725</v>
      </c>
      <c r="D93" s="7" t="s">
        <v>465</v>
      </c>
      <c r="E93" s="7" t="s">
        <v>466</v>
      </c>
      <c r="F93" s="7" t="s">
        <v>462</v>
      </c>
    </row>
    <row r="94" spans="1:6" x14ac:dyDescent="0.25">
      <c r="A94" s="7">
        <v>31</v>
      </c>
      <c r="B94" s="5">
        <v>43862</v>
      </c>
      <c r="C94" s="5">
        <v>44392</v>
      </c>
      <c r="D94" s="7" t="s">
        <v>368</v>
      </c>
      <c r="E94" s="7" t="s">
        <v>122</v>
      </c>
      <c r="F94" s="7" t="s">
        <v>428</v>
      </c>
    </row>
    <row r="95" spans="1:6" x14ac:dyDescent="0.25">
      <c r="A95" s="7">
        <v>31</v>
      </c>
      <c r="B95" s="5">
        <v>43556</v>
      </c>
      <c r="C95" s="5">
        <v>43861</v>
      </c>
      <c r="D95" s="7" t="s">
        <v>368</v>
      </c>
      <c r="E95" s="7" t="s">
        <v>411</v>
      </c>
      <c r="F95" s="7" t="s">
        <v>428</v>
      </c>
    </row>
    <row r="96" spans="1:6" x14ac:dyDescent="0.25">
      <c r="A96" s="7">
        <v>31</v>
      </c>
      <c r="B96" s="5">
        <v>42156</v>
      </c>
      <c r="C96" s="5">
        <v>42379</v>
      </c>
      <c r="D96" s="7" t="s">
        <v>467</v>
      </c>
      <c r="E96" s="7" t="s">
        <v>468</v>
      </c>
      <c r="F96" s="7" t="s">
        <v>428</v>
      </c>
    </row>
    <row r="97" spans="1:6" x14ac:dyDescent="0.25">
      <c r="A97" s="7">
        <v>32</v>
      </c>
      <c r="B97" s="5">
        <v>43952</v>
      </c>
      <c r="C97" s="9">
        <v>2022</v>
      </c>
      <c r="D97" s="7" t="s">
        <v>469</v>
      </c>
      <c r="E97" s="7" t="s">
        <v>470</v>
      </c>
      <c r="F97" s="7" t="s">
        <v>428</v>
      </c>
    </row>
    <row r="98" spans="1:6" x14ac:dyDescent="0.25">
      <c r="A98" s="7">
        <v>32</v>
      </c>
      <c r="B98" s="5">
        <v>43439</v>
      </c>
      <c r="C98" s="5">
        <v>43951</v>
      </c>
      <c r="D98" s="7" t="s">
        <v>469</v>
      </c>
      <c r="E98" s="7" t="s">
        <v>471</v>
      </c>
      <c r="F98" s="7" t="s">
        <v>428</v>
      </c>
    </row>
    <row r="99" spans="1:6" x14ac:dyDescent="0.25">
      <c r="A99" s="7">
        <v>32</v>
      </c>
      <c r="B99" s="5">
        <v>42767</v>
      </c>
      <c r="C99" s="5">
        <v>43438</v>
      </c>
      <c r="D99" s="7" t="s">
        <v>469</v>
      </c>
      <c r="E99" s="7" t="s">
        <v>472</v>
      </c>
      <c r="F99" s="7" t="s">
        <v>428</v>
      </c>
    </row>
    <row r="100" spans="1:6" x14ac:dyDescent="0.25">
      <c r="A100" s="7">
        <v>33</v>
      </c>
      <c r="B100" s="5">
        <v>43739</v>
      </c>
      <c r="C100" s="5">
        <v>43800</v>
      </c>
      <c r="D100" s="7" t="s">
        <v>473</v>
      </c>
      <c r="E100" s="7" t="s">
        <v>474</v>
      </c>
      <c r="F100" s="7" t="s">
        <v>475</v>
      </c>
    </row>
    <row r="101" spans="1:6" x14ac:dyDescent="0.25">
      <c r="A101" s="7">
        <v>33</v>
      </c>
      <c r="B101" s="5">
        <v>42430</v>
      </c>
      <c r="C101" s="5">
        <v>43617</v>
      </c>
      <c r="D101" s="7" t="s">
        <v>476</v>
      </c>
      <c r="E101" s="7" t="s">
        <v>474</v>
      </c>
      <c r="F101" s="7" t="s">
        <v>475</v>
      </c>
    </row>
    <row r="102" spans="1:6" x14ac:dyDescent="0.25">
      <c r="A102" s="7">
        <v>33</v>
      </c>
      <c r="B102" s="5">
        <v>42005</v>
      </c>
      <c r="C102" s="5">
        <v>42401</v>
      </c>
      <c r="D102" s="7" t="s">
        <v>477</v>
      </c>
      <c r="E102" s="7" t="s">
        <v>478</v>
      </c>
      <c r="F102" s="7" t="s">
        <v>475</v>
      </c>
    </row>
    <row r="103" spans="1:6" x14ac:dyDescent="0.25">
      <c r="A103" s="7">
        <v>34</v>
      </c>
      <c r="B103" s="5">
        <v>44229</v>
      </c>
      <c r="C103" s="5">
        <v>44392</v>
      </c>
      <c r="D103" s="7" t="s">
        <v>86</v>
      </c>
      <c r="E103" s="7" t="s">
        <v>479</v>
      </c>
      <c r="F103" s="7" t="s">
        <v>339</v>
      </c>
    </row>
    <row r="104" spans="1:6" x14ac:dyDescent="0.25">
      <c r="A104" s="7">
        <v>34</v>
      </c>
      <c r="B104" s="5">
        <v>43862</v>
      </c>
      <c r="C104" s="5">
        <v>44227</v>
      </c>
      <c r="D104" s="7" t="s">
        <v>86</v>
      </c>
      <c r="E104" s="7" t="s">
        <v>480</v>
      </c>
      <c r="F104" s="7" t="s">
        <v>339</v>
      </c>
    </row>
    <row r="105" spans="1:6" x14ac:dyDescent="0.25">
      <c r="A105" s="7">
        <v>34</v>
      </c>
      <c r="B105" s="5">
        <v>43466</v>
      </c>
      <c r="C105" s="5">
        <v>43861</v>
      </c>
      <c r="D105" s="7" t="s">
        <v>86</v>
      </c>
      <c r="E105" s="7" t="s">
        <v>481</v>
      </c>
      <c r="F105" s="7" t="s">
        <v>339</v>
      </c>
    </row>
    <row r="106" spans="1:6" x14ac:dyDescent="0.25">
      <c r="A106" s="7">
        <v>35</v>
      </c>
      <c r="B106" s="5">
        <v>44424</v>
      </c>
      <c r="C106" s="5">
        <v>45092</v>
      </c>
      <c r="D106" s="7" t="s">
        <v>482</v>
      </c>
      <c r="E106" s="7" t="s">
        <v>483</v>
      </c>
      <c r="F106" s="7" t="s">
        <v>484</v>
      </c>
    </row>
    <row r="107" spans="1:6" x14ac:dyDescent="0.25">
      <c r="A107" s="7">
        <v>35</v>
      </c>
      <c r="B107" s="5">
        <v>42767</v>
      </c>
      <c r="C107" s="5">
        <v>44378</v>
      </c>
      <c r="D107" s="7" t="s">
        <v>485</v>
      </c>
      <c r="E107" s="7" t="s">
        <v>486</v>
      </c>
      <c r="F107" s="7" t="s">
        <v>484</v>
      </c>
    </row>
    <row r="108" spans="1:6" x14ac:dyDescent="0.25">
      <c r="A108" s="7">
        <v>35</v>
      </c>
      <c r="B108" s="5">
        <v>41852</v>
      </c>
      <c r="C108" s="5">
        <v>42217</v>
      </c>
      <c r="D108" s="7" t="s">
        <v>487</v>
      </c>
      <c r="E108" s="7" t="s">
        <v>488</v>
      </c>
      <c r="F108" s="7" t="s">
        <v>484</v>
      </c>
    </row>
    <row r="109" spans="1:6" x14ac:dyDescent="0.25">
      <c r="A109" s="7">
        <v>36</v>
      </c>
      <c r="B109" s="5">
        <v>43862</v>
      </c>
      <c r="C109" s="5">
        <v>44227</v>
      </c>
      <c r="D109" s="7" t="s">
        <v>86</v>
      </c>
      <c r="E109" s="7" t="s">
        <v>489</v>
      </c>
      <c r="F109" s="7" t="s">
        <v>490</v>
      </c>
    </row>
    <row r="110" spans="1:6" x14ac:dyDescent="0.25">
      <c r="A110" s="7">
        <v>36</v>
      </c>
      <c r="B110" s="5">
        <v>43466</v>
      </c>
      <c r="C110" s="5">
        <v>43861</v>
      </c>
      <c r="D110" s="7" t="s">
        <v>86</v>
      </c>
      <c r="E110" s="7" t="s">
        <v>491</v>
      </c>
      <c r="F110" s="7" t="s">
        <v>490</v>
      </c>
    </row>
    <row r="111" spans="1:6" x14ac:dyDescent="0.25">
      <c r="A111" s="7">
        <v>36</v>
      </c>
      <c r="B111" s="5">
        <v>43221</v>
      </c>
      <c r="C111" s="5">
        <v>43465</v>
      </c>
      <c r="D111" s="7" t="s">
        <v>492</v>
      </c>
      <c r="E111" s="7" t="s">
        <v>493</v>
      </c>
      <c r="F111" s="7" t="s">
        <v>490</v>
      </c>
    </row>
    <row r="112" spans="1:6" x14ac:dyDescent="0.25">
      <c r="A112" s="7">
        <v>37</v>
      </c>
      <c r="B112" s="5">
        <v>43862</v>
      </c>
      <c r="C112" s="5">
        <v>44270</v>
      </c>
      <c r="D112" s="7" t="s">
        <v>86</v>
      </c>
      <c r="E112" s="7" t="s">
        <v>494</v>
      </c>
      <c r="F112" s="7" t="s">
        <v>339</v>
      </c>
    </row>
    <row r="113" spans="1:6" x14ac:dyDescent="0.25">
      <c r="A113" s="7">
        <v>37</v>
      </c>
      <c r="B113" s="5">
        <v>43466</v>
      </c>
      <c r="C113" s="5">
        <v>43861</v>
      </c>
      <c r="D113" s="7" t="s">
        <v>86</v>
      </c>
      <c r="E113" s="7" t="s">
        <v>495</v>
      </c>
      <c r="F113" s="7" t="s">
        <v>339</v>
      </c>
    </row>
    <row r="114" spans="1:6" x14ac:dyDescent="0.25">
      <c r="A114" s="7">
        <v>37</v>
      </c>
      <c r="B114" s="5">
        <v>43282</v>
      </c>
      <c r="C114" s="5">
        <v>43465</v>
      </c>
      <c r="D114" s="7" t="s">
        <v>420</v>
      </c>
      <c r="E114" s="7" t="s">
        <v>495</v>
      </c>
      <c r="F114" s="7" t="s">
        <v>339</v>
      </c>
    </row>
    <row r="115" spans="1:6" x14ac:dyDescent="0.25">
      <c r="A115" s="7">
        <v>38</v>
      </c>
      <c r="B115" s="5">
        <v>44440</v>
      </c>
      <c r="C115" s="5">
        <v>45092</v>
      </c>
      <c r="D115" s="7" t="s">
        <v>362</v>
      </c>
      <c r="E115" s="7" t="s">
        <v>496</v>
      </c>
      <c r="F115" s="7" t="s">
        <v>339</v>
      </c>
    </row>
    <row r="116" spans="1:6" x14ac:dyDescent="0.25">
      <c r="A116" s="7">
        <v>38</v>
      </c>
      <c r="B116" s="5">
        <v>44287</v>
      </c>
      <c r="C116" s="5">
        <v>44439</v>
      </c>
      <c r="D116" s="7" t="s">
        <v>362</v>
      </c>
      <c r="E116" s="7" t="s">
        <v>497</v>
      </c>
      <c r="F116" s="7" t="s">
        <v>339</v>
      </c>
    </row>
    <row r="117" spans="1:6" x14ac:dyDescent="0.25">
      <c r="A117" s="7">
        <v>38</v>
      </c>
      <c r="B117" s="5">
        <v>44166</v>
      </c>
      <c r="C117" s="5">
        <v>44256</v>
      </c>
      <c r="D117" s="7" t="s">
        <v>362</v>
      </c>
      <c r="E117" s="7" t="s">
        <v>498</v>
      </c>
      <c r="F117" s="7" t="s">
        <v>339</v>
      </c>
    </row>
    <row r="118" spans="1:6" x14ac:dyDescent="0.25">
      <c r="A118" s="7">
        <v>39</v>
      </c>
      <c r="B118" s="5">
        <v>44257</v>
      </c>
      <c r="C118" s="5">
        <v>44439</v>
      </c>
      <c r="D118" s="7" t="s">
        <v>499</v>
      </c>
      <c r="E118" s="7" t="s">
        <v>500</v>
      </c>
      <c r="F118" s="7" t="s">
        <v>339</v>
      </c>
    </row>
    <row r="119" spans="1:6" x14ac:dyDescent="0.25">
      <c r="A119" s="7">
        <v>39</v>
      </c>
      <c r="B119" s="9">
        <v>2019</v>
      </c>
      <c r="C119" s="9">
        <v>2021</v>
      </c>
      <c r="D119" s="7" t="s">
        <v>501</v>
      </c>
      <c r="E119" s="7" t="s">
        <v>502</v>
      </c>
      <c r="F119" s="7" t="s">
        <v>339</v>
      </c>
    </row>
    <row r="120" spans="1:6" x14ac:dyDescent="0.25">
      <c r="A120" s="7">
        <v>39</v>
      </c>
      <c r="B120" s="9">
        <v>2015</v>
      </c>
      <c r="C120" s="9">
        <v>2018</v>
      </c>
      <c r="D120" s="7" t="s">
        <v>503</v>
      </c>
      <c r="E120" s="7" t="s">
        <v>504</v>
      </c>
      <c r="F120" s="7" t="s">
        <v>339</v>
      </c>
    </row>
    <row r="121" spans="1:6" x14ac:dyDescent="0.25">
      <c r="A121" s="7">
        <v>40</v>
      </c>
      <c r="B121" s="5" t="s">
        <v>505</v>
      </c>
      <c r="C121" s="5" t="s">
        <v>505</v>
      </c>
      <c r="D121" s="7" t="s">
        <v>505</v>
      </c>
      <c r="E121" s="7" t="s">
        <v>505</v>
      </c>
      <c r="F121" s="7" t="s">
        <v>505</v>
      </c>
    </row>
    <row r="122" spans="1:6" x14ac:dyDescent="0.25">
      <c r="A122" s="7">
        <v>40</v>
      </c>
      <c r="B122" s="5" t="s">
        <v>505</v>
      </c>
      <c r="C122" s="5" t="s">
        <v>505</v>
      </c>
      <c r="D122" s="7" t="s">
        <v>505</v>
      </c>
      <c r="E122" s="7" t="s">
        <v>505</v>
      </c>
      <c r="F122" s="7" t="s">
        <v>505</v>
      </c>
    </row>
    <row r="123" spans="1:6" x14ac:dyDescent="0.25">
      <c r="A123" s="7">
        <v>40</v>
      </c>
      <c r="B123" s="5" t="s">
        <v>505</v>
      </c>
      <c r="C123" s="5" t="s">
        <v>505</v>
      </c>
      <c r="D123" s="7" t="s">
        <v>505</v>
      </c>
      <c r="E123" s="7" t="s">
        <v>505</v>
      </c>
      <c r="F123" s="7" t="s">
        <v>505</v>
      </c>
    </row>
    <row r="124" spans="1:6" x14ac:dyDescent="0.25">
      <c r="A124" s="7">
        <v>41</v>
      </c>
      <c r="B124" s="9">
        <v>2019</v>
      </c>
      <c r="C124" s="9">
        <v>2023</v>
      </c>
      <c r="D124" s="7" t="s">
        <v>506</v>
      </c>
      <c r="E124" s="7" t="s">
        <v>507</v>
      </c>
      <c r="F124" s="7" t="s">
        <v>358</v>
      </c>
    </row>
    <row r="125" spans="1:6" x14ac:dyDescent="0.25">
      <c r="A125" s="7">
        <v>41</v>
      </c>
      <c r="B125" s="9">
        <v>2016</v>
      </c>
      <c r="C125" s="9">
        <v>2018</v>
      </c>
      <c r="D125" s="7" t="s">
        <v>506</v>
      </c>
      <c r="E125" s="7" t="s">
        <v>391</v>
      </c>
      <c r="F125" s="7" t="s">
        <v>358</v>
      </c>
    </row>
    <row r="126" spans="1:6" x14ac:dyDescent="0.25">
      <c r="A126" s="7">
        <v>41</v>
      </c>
      <c r="B126" s="9">
        <v>2015</v>
      </c>
      <c r="C126" s="9">
        <v>2016</v>
      </c>
      <c r="D126" s="7" t="s">
        <v>508</v>
      </c>
      <c r="E126" s="7" t="s">
        <v>509</v>
      </c>
      <c r="F126" s="7" t="s">
        <v>358</v>
      </c>
    </row>
    <row r="127" spans="1:6" x14ac:dyDescent="0.25">
      <c r="A127" s="7">
        <v>42</v>
      </c>
      <c r="B127" s="5">
        <v>43466</v>
      </c>
      <c r="C127" s="5">
        <v>44301</v>
      </c>
      <c r="D127" s="7" t="s">
        <v>510</v>
      </c>
      <c r="E127" s="7" t="s">
        <v>511</v>
      </c>
      <c r="F127" s="7" t="s">
        <v>512</v>
      </c>
    </row>
    <row r="128" spans="1:6" x14ac:dyDescent="0.25">
      <c r="A128" s="7">
        <v>42</v>
      </c>
      <c r="B128" s="9">
        <v>2012</v>
      </c>
      <c r="C128" s="5">
        <v>43465</v>
      </c>
      <c r="D128" s="7" t="s">
        <v>513</v>
      </c>
      <c r="E128" s="7" t="s">
        <v>514</v>
      </c>
      <c r="F128" s="7" t="s">
        <v>512</v>
      </c>
    </row>
    <row r="129" spans="1:6" x14ac:dyDescent="0.25">
      <c r="A129" s="7">
        <v>42</v>
      </c>
      <c r="B129" s="9">
        <v>2012</v>
      </c>
      <c r="C129" s="9">
        <v>2012</v>
      </c>
      <c r="D129" s="7" t="s">
        <v>513</v>
      </c>
      <c r="E129" s="7" t="s">
        <v>515</v>
      </c>
      <c r="F129" s="7" t="s">
        <v>512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2024-01-21T07:55:06Z</dcterms:modified>
</cp:coreProperties>
</file>